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<sst xmlns="http://schemas.openxmlformats.org/spreadsheetml/2006/main" uniqueCount="1188">
  <si>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</si>
  <si>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</si>
  <si>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</si>
  <si>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</si>
  <si>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</si>
  <si>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</si>
  <si>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</si>
  <si>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</si>
  <si>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</si>
  <si>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</si>
  <si>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</si>
  <si>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</si>
  <si>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</si>
  <si>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</si>
  <si>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</si>
  <si>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</si>
  <si>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</si>
  <si>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</si>
  <si>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</si>
  <si>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</si>
  <si>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</si>
  <si>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</si>
  <si>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</si>
  <si>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</si>
  <si>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</si>
  <si>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</si>
  <si>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</si>
  <si>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</si>
  <si>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</si>
  <si>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</si>
  <si>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</si>
  <si>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</si>
  <si>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</si>
  <si>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</si>
  <si>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</si>
  <si>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</si>
  <si>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</si>
  <si>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</si>
  <si>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</si>
  <si>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</si>
  <si>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</si>
  <si>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</si>
  <si>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</si>
  <si>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</si>
  <si>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</si>
  <si>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</si>
  <si>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</si>
  <si>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</si>
  <si>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</si>
  <si>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</si>
  <si>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</si>
  <si>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</si>
  <si>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</si>
  <si>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</si>
  <si>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</si>
  <si>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</si>
  <si>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</si>
  <si>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</si>
  <si>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</si>
  <si>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</si>
  <si>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</si>
  <si>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</si>
  <si>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</si>
  <si>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</si>
  <si>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</si>
  <si>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</si>
  <si>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</si>
  <si>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</si>
  <si>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</si>
  <si>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</si>
  <si>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</si>
  <si>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</si>
  <si>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</si>
  <si>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</si>
  <si>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(601)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</si>
  <si>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</si>
  <si>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</si>
  <si>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</si>
  <si>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</si>
  <si>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</si>
  <si>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</si>
  <si>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</si>
  <si>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</si>
  <si>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</si>
  <si>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</si>
  <si>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</si>
  <si>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</si>
  <si>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</si>
  <si>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</si>
  <si>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</si>
  <si>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</si>
  <si>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</si>
  <si>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</si>
  <si>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</si>
  <si>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</si>
  <si>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</si>
  <si>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</si>
  <si>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(601)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</si>
  <si>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</si>
  <si>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</si>
  <si>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</si>
  <si>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</si>
  <si>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</si>
  <si>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</si>
  <si>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</si>
  <si>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(601)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</si>
  <si>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</si>
  <si>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</si>
  <si>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</si>
  <si>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</si>
  <si>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</si>
  <si>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</si>
  <si>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</si>
  <si>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</si>
  <si>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</si>
  <si>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</si>
  <si>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</si>
  <si>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</si>
  <si>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</si>
  <si>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</si>
  <si>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</si>
  <si>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</si>
  <si>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</si>
  <si>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</si>
  <si>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</si>
  <si>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</si>
  <si>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</si>
  <si>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</si>
  <si>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</si>
  <si>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</si>
  <si>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</si>
  <si>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</si>
  <si>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</si>
  <si>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(601) 7452669</t>
  </si>
  <si>
    <t>jorgecardenas_sara@hotmail.com</t>
  </si>
  <si>
    <t>producto de la actividad de la actividad de venta y comercio de libros</t>
  </si>
  <si>
    <t>Villegas Asociados S.A.</t>
  </si>
  <si>
    <t>Villegas Editores</t>
  </si>
  <si>
    <t>00051527</t>
  </si>
  <si>
    <t>CL 84 A # 11 - 50</t>
  </si>
  <si>
    <t>www.villegaseditores.com</t>
  </si>
  <si>
    <t>Sociedad anónima</t>
  </si>
  <si>
    <t>1974-08-16</t>
  </si>
  <si>
    <t>EDICION Y PUBLICACION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</si>
  <si>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</si>
  <si>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</si>
  <si>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</si>
  <si>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</si>
  <si>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</si>
  <si>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</si>
  <si>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</si>
  <si>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</si>
  <si>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</si>
  <si>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</si>
  <si>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</si>
  <si>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</si>
  <si>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(601)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</si>
  <si>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</si>
  <si>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</si>
  <si>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</si>
  <si>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</si>
  <si>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</si>
  <si>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</si>
  <si>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</si>
  <si>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</si>
  <si>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</si>
  <si>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</si>
  <si>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</si>
  <si>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</si>
  <si>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</si>
  <si>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</si>
  <si>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</si>
  <si>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</si>
  <si>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</si>
  <si>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</si>
  <si>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</si>
  <si>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</si>
  <si>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</si>
  <si>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</si>
  <si>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</si>
  <si>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</si>
  <si>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</si>
  <si>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</si>
  <si>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</si>
  <si>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</si>
  <si>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</si>
  <si>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</si>
  <si>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</si>
  <si>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</si>
  <si>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</si>
  <si>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</si>
  <si>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</si>
  <si>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</si>
  <si>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</si>
  <si>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</si>
  <si>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</si>
  <si>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</si>
  <si>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</si>
  <si>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</si>
  <si>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</si>
  <si>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</si>
  <si>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</si>
  <si>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</si>
  <si>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</si>
  <si>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</si>
  <si>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</si>
  <si>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</si>
  <si>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</si>
  <si>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</si>
  <si>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</si>
  <si>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</si>
  <si>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</si>
  <si>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</si>
  <si>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</si>
  <si>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</si>
  <si>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</si>
  <si>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</si>
  <si>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</si>
  <si>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</si>
  <si>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</si>
  <si>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</si>
  <si>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</si>
  <si>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</si>
  <si>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</si>
  <si>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(601) 7358853</t>
  </si>
  <si>
    <t>ppensamientoescrito@gmail.com</t>
  </si>
  <si>
    <t>C09398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</si>
  <si>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</si>
  <si>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</si>
  <si>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</si>
  <si>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</si>
  <si>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</si>
  <si>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</si>
  <si>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</si>
  <si>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</si>
  <si>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</si>
  <si>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</si>
  <si>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</si>
  <si>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</si>
  <si>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</si>
  <si>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</si>
  <si>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</si>
  <si>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</si>
  <si>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(601)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</si>
  <si>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</si>
  <si>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</si>
  <si>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</si>
  <si>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</si>
  <si>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</si>
  <si>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</si>
  <si>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</si>
  <si>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</si>
  <si>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Universidad Industrial de Santander</t>
  </si>
  <si>
    <t>KR 27 # 9 -</t>
  </si>
  <si>
    <t>Bucaramanga</t>
  </si>
  <si>
    <t>1949-02-23</t>
  </si>
  <si>
    <t>La información detallada se puede obtener de los anexos de los Estados financieros del año 2021.</t>
  </si>
  <si>
    <t>Elvira</t>
  </si>
  <si>
    <t>Gómez</t>
  </si>
  <si>
    <t>Pinilla</t>
  </si>
  <si>
    <t>Librería La hora del cuento</t>
  </si>
  <si>
    <t>www.librerialahoradelcuento.com</t>
  </si>
  <si>
    <t>(601)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</si>
  <si>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</si>
  <si>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</si>
  <si>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</si>
  <si>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</si>
  <si>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</si>
  <si>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</si>
  <si>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</si>
  <si>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</si>
  <si>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</si>
  <si>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</si>
  <si>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</si>
  <si>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(601)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</si>
  <si>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</si>
  <si>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</si>
  <si>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</si>
  <si>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</si>
  <si>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</si>
  <si>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</si>
  <si>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</si>
  <si>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</si>
  <si>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Libros en línea de Colombia SAS</t>
  </si>
  <si>
    <t>Librosenlinea.co</t>
  </si>
  <si>
    <t>AA22872245</t>
  </si>
  <si>
    <t>2022-01-19</t>
  </si>
  <si>
    <t>Comercio de libros</t>
  </si>
  <si>
    <t>Sonia</t>
  </si>
  <si>
    <t>Hurtado</t>
  </si>
  <si>
    <t>Hincapie</t>
  </si>
  <si>
    <t>soniahurhi@gmail.com</t>
  </si>
  <si>
    <t>(601) 3860040</t>
  </si>
  <si>
    <t>Venta de libros jurídicos</t>
  </si>
  <si>
    <t>Paola</t>
  </si>
  <si>
    <t>Isabel</t>
  </si>
  <si>
    <t>Roa</t>
  </si>
  <si>
    <t>Urrego</t>
  </si>
  <si>
    <t>Prosa del mundo espacio educativo y cultural</t>
  </si>
  <si>
    <t>(601) 6304491</t>
  </si>
  <si>
    <t>prosadelmundo@gmail.com</t>
  </si>
  <si>
    <t>Honorarios Profesionales
Librería</t>
  </si>
  <si>
    <t>Villegas Asociados SA</t>
  </si>
  <si>
    <t>Librería Villegas Editores</t>
  </si>
  <si>
    <t>https://villegaseditores.com/</t>
  </si>
  <si>
    <t>Nos dedicamos a la edición, comercialización y distribución de libros. Somos una editorial legalmente constituida desde 1974.</t>
  </si>
  <si>
    <t>Prólogo café y libro ltda</t>
  </si>
  <si>
    <t>Prólogo</t>
  </si>
  <si>
    <t>2006-11-21</t>
  </si>
  <si>
    <t>Venta de libros al por menor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</si>
  <si>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</si>
  <si>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</si>
  <si>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</si>
  <si>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</si>
  <si>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</si>
  <si>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</si>
  <si>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</si>
  <si>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</si>
  <si>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</si>
  <si>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</si>
  <si>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</si>
  <si>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</si>
  <si>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</si>
  <si>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Carlos</t>
  </si>
  <si>
    <t>Orlando</t>
  </si>
  <si>
    <t>Salazar</t>
  </si>
  <si>
    <t>Castillo</t>
  </si>
  <si>
    <t>Libreria Javier</t>
  </si>
  <si>
    <t>www.libreriajavier.com</t>
  </si>
  <si>
    <t>(601)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</si>
  <si>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</si>
  <si>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</si>
  <si>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</si>
  <si>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</si>
  <si>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</si>
  <si>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</si>
  <si>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</si>
  <si>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</si>
  <si>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</si>
  <si>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</si>
  <si>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</si>
  <si>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</si>
  <si>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</si>
  <si>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</si>
  <si>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</si>
  <si>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</si>
  <si>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</si>
  <si>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</si>
  <si>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</si>
  <si>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</si>
  <si>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</si>
  <si>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</si>
  <si>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Ányela</t>
  </si>
  <si>
    <t>Yalile</t>
  </si>
  <si>
    <t>Cardona</t>
  </si>
  <si>
    <t>INSSPÍRE</t>
  </si>
  <si>
    <t>www.insspire.co</t>
  </si>
  <si>
    <t>(601) 8913330</t>
  </si>
  <si>
    <t>insspirefd@gmail.com</t>
  </si>
  <si>
    <t>Licita, resultado de la actividad y ocupación comercial</t>
  </si>
  <si>
    <t>Nury</t>
  </si>
  <si>
    <t>Patricia</t>
  </si>
  <si>
    <t>Acuña</t>
  </si>
  <si>
    <t>Ramirez</t>
  </si>
  <si>
    <t>Oso de Anteojos Tienda de libros</t>
  </si>
  <si>
    <t>osodeanteojostiendadelibros.com.co</t>
  </si>
  <si>
    <t>(601) 2931372</t>
  </si>
  <si>
    <t>osodeanteojostiendadelibros@gmail.com</t>
  </si>
  <si>
    <t>Ventas de la Libreria</t>
  </si>
  <si>
    <t>D19482</t>
  </si>
  <si>
    <t>Librería Tlön SAS</t>
  </si>
  <si>
    <t>03588792</t>
  </si>
  <si>
    <t>CL 75 A # 27 A - 15</t>
  </si>
  <si>
    <t>www.libreriatlon.com</t>
  </si>
  <si>
    <t>2022-09-27</t>
  </si>
  <si>
    <t>Ahorros de remuneración salarial y salario de trabajo en sector farmacéutico.</t>
  </si>
  <si>
    <t>Nancy</t>
  </si>
  <si>
    <t>Pilar</t>
  </si>
  <si>
    <t>Segura</t>
  </si>
  <si>
    <t>León</t>
  </si>
  <si>
    <t>Libros offline</t>
  </si>
  <si>
    <t>www.librosoffline.com</t>
  </si>
  <si>
    <t>librosofflinegerencia@gmail.com</t>
  </si>
  <si>
    <t>Recursos propios y familiares</t>
  </si>
  <si>
    <t>Favila Editorial S. A. S.</t>
  </si>
  <si>
    <t>Librería Favila</t>
  </si>
  <si>
    <t>03398578</t>
  </si>
  <si>
    <t>KR 19 # 43 A - 25</t>
  </si>
  <si>
    <t>https://libreriafavila.com/</t>
  </si>
  <si>
    <t>2021-07-12</t>
  </si>
  <si>
    <t>Favila Editorial obtiene sus ingresos de la edición, publicación y venta de libros.</t>
  </si>
  <si>
    <t>D19470</t>
  </si>
  <si>
    <t>ENHACORE BOOKS AND SERVICES COLOMBIA SAS</t>
  </si>
  <si>
    <t>ENHACORE BS COL</t>
  </si>
  <si>
    <t>03595593</t>
  </si>
  <si>
    <t>KR 61 # 96 A - 23</t>
  </si>
  <si>
    <t>www.enhacorebooks.com</t>
  </si>
  <si>
    <t>2022-10-13</t>
  </si>
  <si>
    <t>C16047</t>
  </si>
  <si>
    <t>CAROLINA</t>
  </si>
  <si>
    <t>ROBLEDO</t>
  </si>
  <si>
    <t>SILVESTRE</t>
  </si>
  <si>
    <t>LIBRERIA SAVIA</t>
  </si>
  <si>
    <t>www.libreriasavia.com</t>
  </si>
  <si>
    <t>libreriasavia@gmail.com</t>
  </si>
  <si>
    <t>Ambos socios, Carolina Robledo Silvestre y Pablo Reyna Esteves hemos hecho nuestra carrera profesional en instituciones de educación superior e institutos de investigación en ciencias sociales en México. Nuestros ingresos provienen de trabajar en universidades y organizaciones de sociedad civil.</t>
  </si>
  <si>
    <t>José</t>
  </si>
  <si>
    <t>Enrique</t>
  </si>
  <si>
    <t>Plata</t>
  </si>
  <si>
    <t>Manjarrés</t>
  </si>
  <si>
    <t>Surtidora Cultural</t>
  </si>
  <si>
    <t>IG: surtidoracultural</t>
  </si>
  <si>
    <t>(601) 2219927</t>
  </si>
  <si>
    <t>jeplata@gmail.com</t>
  </si>
  <si>
    <t>Dictar Clases, traducciones, investigaciones periodísticas, comercio minorista.</t>
  </si>
  <si>
    <t>D19493</t>
  </si>
  <si>
    <t>Verbena literaria SAS</t>
  </si>
  <si>
    <t>03607088</t>
  </si>
  <si>
    <t>CL 121 # 12 - 15</t>
  </si>
  <si>
    <t>2022-08-05</t>
  </si>
  <si>
    <t>Venta de libros y cafetería</t>
  </si>
  <si>
    <t>D20086</t>
  </si>
  <si>
    <t>BROS BOOK SAS</t>
  </si>
  <si>
    <t>03585920</t>
  </si>
  <si>
    <t>CL 150 # 16 - 56</t>
  </si>
  <si>
    <t>brosbook</t>
  </si>
  <si>
    <t>2022-09-21</t>
  </si>
  <si>
    <t>Venta en la libreria</t>
  </si>
  <si>
    <t>Sebastian</t>
  </si>
  <si>
    <t>Zuluaga</t>
  </si>
  <si>
    <t>Álamo café librería</t>
  </si>
  <si>
    <t>1169318-1</t>
  </si>
  <si>
    <t>www.alamocafelibreria.com</t>
  </si>
  <si>
    <t>alamocafelibreria@gmail.com</t>
  </si>
  <si>
    <t>Mis principales recursos fueron de mi actividad como docente en la Universidad de Caldas desde el 2017 hasta el diciembre de 2021. Desde el 2016 a la vez fui incursionando en la comercialización y distribución de libros debido a mis salidas del país. Además comercialice con música en vinilo ( Long plays).</t>
  </si>
  <si>
    <t>SEL SERVICIO ESPECIALIZADO DEL LIBRO LTDA</t>
  </si>
  <si>
    <t>ENTRE LÍNEAS LIBRERÍA</t>
  </si>
  <si>
    <t>21-254382-03</t>
  </si>
  <si>
    <t>KR 49 # 49 - 48</t>
  </si>
  <si>
    <t>050012</t>
  </si>
  <si>
    <t>www.lalibreriadelcentro.com</t>
  </si>
  <si>
    <t>1999-05-12</t>
  </si>
  <si>
    <t>Comercialización de libros</t>
  </si>
  <si>
    <t>URABÁ APRENDE</t>
  </si>
  <si>
    <t>LIBRERÍA TINTO Y TINTA</t>
  </si>
  <si>
    <t>KR 105 C # 99 D - 20</t>
  </si>
  <si>
    <t>Apartado</t>
  </si>
  <si>
    <t>057841</t>
  </si>
  <si>
    <t>NO  APLICA</t>
  </si>
  <si>
    <t>2020-01-28</t>
  </si>
  <si>
    <t>COMERCIAL. MENSUALIDADES PADRES DE FAMILIA Y COMERCIALIZACIÓN AL POR MENOR DE LIBROS.</t>
  </si>
  <si>
    <t>D54165</t>
  </si>
  <si>
    <t>MARITZA</t>
  </si>
  <si>
    <t>RUIZ</t>
  </si>
  <si>
    <t>ARISTIZABAL</t>
  </si>
  <si>
    <t>COLORS TIENDA CREATIVA</t>
  </si>
  <si>
    <t>tiendadisenocolor@gmail.com</t>
  </si>
  <si>
    <t>Comercializaciòn de libros al detal.</t>
  </si>
  <si>
    <t>PROSA DEL MUNDO SAS</t>
  </si>
  <si>
    <t>PROSA DEL MUNDO ESPACIO EDUCATIVO Y CULTURAL - LIBRERÍA</t>
  </si>
  <si>
    <t>03532682</t>
  </si>
  <si>
    <t>CL 41 # 19 - 59</t>
  </si>
  <si>
    <t>prosadelmundo.com</t>
  </si>
  <si>
    <t>2022-05-23</t>
  </si>
  <si>
    <t>D19920</t>
  </si>
  <si>
    <t>FUNDACION TEATRO NACIONAL</t>
  </si>
  <si>
    <t>TEATRO NACIONAL</t>
  </si>
  <si>
    <t>S0003469</t>
  </si>
  <si>
    <t>CL 71 # 10 - 11</t>
  </si>
  <si>
    <t>libroyteatro.com</t>
  </si>
  <si>
    <t>1997-04-15</t>
  </si>
  <si>
    <t>Actividades teatrales</t>
  </si>
  <si>
    <t>Marian</t>
  </si>
  <si>
    <t>Rodriguez</t>
  </si>
  <si>
    <t>Ladino</t>
  </si>
  <si>
    <t>Libreria Woolf</t>
  </si>
  <si>
    <t>libreria.woolf@gmail.com</t>
  </si>
  <si>
    <t>Mis recursos vienen de mi salario mensual como contratista en el cargo Analista Senior de Sostenibildad para Climate Bonds Initiative.</t>
  </si>
  <si>
    <t>JAIDAV</t>
  </si>
  <si>
    <t>Jairo</t>
  </si>
  <si>
    <t>Aníbal</t>
  </si>
  <si>
    <t>David</t>
  </si>
  <si>
    <t>Librería Jurídica Literley</t>
  </si>
  <si>
    <t>libreriajuridicaliterley@gmail.com</t>
  </si>
  <si>
    <t>COMERCIALIZACIÓN DE LIBROS JURÍDICOS</t>
  </si>
  <si>
    <t>Elena</t>
  </si>
  <si>
    <t>La Dacha - Librería</t>
  </si>
  <si>
    <t>(601) 7525343</t>
  </si>
  <si>
    <t>librerialadacha@gmail.com</t>
  </si>
  <si>
    <t>Docente
Contratista del distrito/ estado 
Artista plástica 
Diseñadora de vestuario 
Alquiler de vestuario para producciones audiovisuales</t>
  </si>
  <si>
    <t>D16840</t>
  </si>
  <si>
    <t>Manuela</t>
  </si>
  <si>
    <t>Montoya</t>
  </si>
  <si>
    <t>Cuellar</t>
  </si>
  <si>
    <t>Los caballitos del diablo</t>
  </si>
  <si>
    <t>https://www.instagram.com/loscaballitos_deldiablo/</t>
  </si>
  <si>
    <t>loscaballitosdeldiablo@gmail.com</t>
  </si>
  <si>
    <t>Librería Los caballitos del diablo</t>
  </si>
  <si>
    <t>Edisson</t>
  </si>
  <si>
    <t>Armando</t>
  </si>
  <si>
    <t>Achicanoy</t>
  </si>
  <si>
    <t>Librería Amuleeto</t>
  </si>
  <si>
    <t>amuleetolibreria@gmail.com</t>
  </si>
  <si>
    <t>Código CIIU 4761 Comercio al por menor de libros, periódicos, materiales y artículos de papelería y escritorio, en establecimientos especializados.</t>
  </si>
  <si>
    <t>D20912</t>
  </si>
  <si>
    <t>9 Bares experiencias libros y café SAS</t>
  </si>
  <si>
    <t>9 Bares libros y café</t>
  </si>
  <si>
    <t>KR 50 # 51 - 32</t>
  </si>
  <si>
    <t>Rionegro</t>
  </si>
  <si>
    <t>054040</t>
  </si>
  <si>
    <t>2023-02-09</t>
  </si>
  <si>
    <t>Los recursos que poseo provienen de mi labor como comerciante, venta de bebidas a base de café, souvenir literarios y libros.</t>
  </si>
  <si>
    <t>D20304</t>
  </si>
  <si>
    <t>Cesar</t>
  </si>
  <si>
    <t>Cristancho</t>
  </si>
  <si>
    <t>Librería Puro</t>
  </si>
  <si>
    <t>andrescrbernal@hotmail.com</t>
  </si>
  <si>
    <t>HONORARIOS PROFESIONALES COMO ABOGADO.</t>
  </si>
  <si>
    <t>C09485</t>
  </si>
  <si>
    <t>EL HOMBRE DE LA MANCHA SAS</t>
  </si>
  <si>
    <t>EL HOMBRE DE LA MANCHA</t>
  </si>
  <si>
    <t>02769538</t>
  </si>
  <si>
    <t>CL 19 # 72 - 57</t>
  </si>
  <si>
    <t>www.elhombredelamancha.com.co</t>
  </si>
  <si>
    <t>2017-01-18</t>
  </si>
  <si>
    <t>Abecede SAS</t>
  </si>
  <si>
    <t>AK 30 A # 10 D - 52</t>
  </si>
  <si>
    <t>050021</t>
  </si>
  <si>
    <t>Librería Bukz</t>
  </si>
  <si>
    <t>Amalia</t>
  </si>
  <si>
    <t>Juliana</t>
  </si>
  <si>
    <t>Zambrano</t>
  </si>
  <si>
    <t>Camargo</t>
  </si>
  <si>
    <t>juli preciosa</t>
  </si>
  <si>
    <t>julizam3@hotmail.com</t>
  </si>
  <si>
    <t>por ventas</t>
  </si>
  <si>
    <t>D20815</t>
  </si>
  <si>
    <t>el callejon libreria sas</t>
  </si>
  <si>
    <t>03655173</t>
  </si>
  <si>
    <t>CL 151 # 16 - 56</t>
  </si>
  <si>
    <t>2023-03-21</t>
  </si>
  <si>
    <t>Juan</t>
  </si>
  <si>
    <t>Manuel</t>
  </si>
  <si>
    <t>Chavarro</t>
  </si>
  <si>
    <t>Pataquiva</t>
  </si>
  <si>
    <t>Le Tiende</t>
  </si>
  <si>
    <t>03691966</t>
  </si>
  <si>
    <t>letiende.co</t>
  </si>
  <si>
    <t>letiende.co@gmail.com</t>
  </si>
  <si>
    <t>Los fondos corresponden a los honorarios o sueldos de los socios.</t>
  </si>
  <si>
    <t>GARABATO LIBROS SAS</t>
  </si>
  <si>
    <t>CL 19 # 34 - 61</t>
  </si>
  <si>
    <t>www.garabatolibros.com</t>
  </si>
  <si>
    <t>2022-03-31</t>
  </si>
  <si>
    <t>de la venta de libros al por menor</t>
  </si>
  <si>
    <t>Sergio</t>
  </si>
  <si>
    <t>Hernández</t>
  </si>
  <si>
    <t>Oliveros</t>
  </si>
  <si>
    <t>Tutiendajuridica</t>
  </si>
  <si>
    <t>tutiendajuridicaonline@gmail.com</t>
  </si>
  <si>
    <t>mi fuente de ingresos proviene exclusivamente de la venta de libros juridicos. en mi tienda fisica y por medio de redes sociales (medios virtuales) con una trayectoria en este mercado de mas de 14 años</t>
  </si>
  <si>
    <t>LIBRERIA Y PAPELERIA FENIX SAS</t>
  </si>
  <si>
    <t>LIBRERIA FENIX</t>
  </si>
  <si>
    <t>10033360 y 1003337</t>
  </si>
  <si>
    <t>CL 9 Bis Norte # 6 - 82</t>
  </si>
  <si>
    <t>2018-01-04</t>
  </si>
  <si>
    <t>El origen de los ingresos corresponden exclusivamente a la venta de libros nuevos y usados y todo lo relacionado con Papelería y sus afines.</t>
  </si>
  <si>
    <t>D53101</t>
  </si>
  <si>
    <t>900608654-2</t>
  </si>
  <si>
    <t>Proyectos sin limites S.A.S</t>
  </si>
  <si>
    <t>02312039</t>
  </si>
  <si>
    <t>KR 74 # 138 - 69</t>
  </si>
  <si>
    <t>https://libreriasinlimites.com/</t>
  </si>
  <si>
    <t>2013-04-15</t>
  </si>
  <si>
    <t>Pensión, rentista de capital y asesoría empresarial</t>
  </si>
  <si>
    <t>Cliente</t>
  </si>
  <si>
    <t>Fecha expedición</t>
  </si>
  <si>
    <t>Benjamín</t>
  </si>
  <si>
    <t>Villegas</t>
  </si>
  <si>
    <t>Jiménez</t>
  </si>
  <si>
    <t>1969-09-09</t>
  </si>
  <si>
    <t>(601) 6161788</t>
  </si>
  <si>
    <t>informacion@villegaseditores.com</t>
  </si>
  <si>
    <t>Nubia</t>
  </si>
  <si>
    <t>Pedroza</t>
  </si>
  <si>
    <t>Laguna</t>
  </si>
  <si>
    <t>1976-11-04</t>
  </si>
  <si>
    <t>(601) 2123464</t>
  </si>
  <si>
    <t>elarcano.gerencia@gmail.com</t>
  </si>
  <si>
    <t>Ana</t>
  </si>
  <si>
    <t>Aragón</t>
  </si>
  <si>
    <t>Cabrera</t>
  </si>
  <si>
    <t>1983-02-28</t>
  </si>
  <si>
    <t>(601) 2451655</t>
  </si>
  <si>
    <t>libreriacasatomada@gmail.com</t>
  </si>
  <si>
    <t>Carmen</t>
  </si>
  <si>
    <t>Montenegro</t>
  </si>
  <si>
    <t>Chamorro</t>
  </si>
  <si>
    <t>1978-11-27</t>
  </si>
  <si>
    <t>(601) 3229982</t>
  </si>
  <si>
    <t>cafedenicanor@gmail.com</t>
  </si>
  <si>
    <t>Gabriela</t>
  </si>
  <si>
    <t>Roca</t>
  </si>
  <si>
    <t>Barrenechea</t>
  </si>
  <si>
    <t>1995-01-22</t>
  </si>
  <si>
    <t>(601) 2832200</t>
  </si>
  <si>
    <t>gabriela.roca@fce.com.co</t>
  </si>
  <si>
    <t>YOLANDA</t>
  </si>
  <si>
    <t>AUZA</t>
  </si>
  <si>
    <t>GOMEZ</t>
  </si>
  <si>
    <t>1977-02-25</t>
  </si>
  <si>
    <t>(601) 7906879</t>
  </si>
  <si>
    <t>yolanda.auza@yahoo.com</t>
  </si>
  <si>
    <t>Mauricio</t>
  </si>
  <si>
    <t>Lleras</t>
  </si>
  <si>
    <t>Manrique</t>
  </si>
  <si>
    <t>1974-01-06</t>
  </si>
  <si>
    <t>(601) 7578069</t>
  </si>
  <si>
    <t>prologo.lib@gmail.com</t>
  </si>
  <si>
    <t>Esteban</t>
  </si>
  <si>
    <t>Restrepo</t>
  </si>
  <si>
    <t>Monsalve</t>
  </si>
  <si>
    <t>2004-05-18</t>
  </si>
  <si>
    <t>esteban.restrepo@bukz.co</t>
  </si>
  <si>
    <t>Maria</t>
  </si>
  <si>
    <t>Dignora</t>
  </si>
  <si>
    <t>Gil</t>
  </si>
  <si>
    <t>Panesso</t>
  </si>
  <si>
    <t>1975-12-09</t>
  </si>
  <si>
    <t>(602) 3370004</t>
  </si>
  <si>
    <t>servicioalcliente@ambientesdeaprendizaje.com.co</t>
  </si>
  <si>
    <t>Oscar</t>
  </si>
  <si>
    <t>Hembert</t>
  </si>
  <si>
    <t>Moreno</t>
  </si>
  <si>
    <t>Leyva</t>
  </si>
  <si>
    <t>2003-09-25</t>
  </si>
  <si>
    <t>oromocafelibreriaeditorial@gmail.com</t>
  </si>
  <si>
    <t>Leiva</t>
  </si>
  <si>
    <t>Cobos</t>
  </si>
  <si>
    <t>1973-04-13</t>
  </si>
  <si>
    <t>(601)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</si>
  <si>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</si>
  <si>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</si>
  <si>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</si>
  <si>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</si>
  <si>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</si>
  <si>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</si>
  <si>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</si>
  <si>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</si>
  <si>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(601) 6332431</t>
  </si>
  <si>
    <t>gerencia@lemoineeditores.com</t>
  </si>
  <si>
    <t>Fernanda</t>
  </si>
  <si>
    <t>Osorio</t>
  </si>
  <si>
    <t>Caminata</t>
  </si>
  <si>
    <t>1976-09-02</t>
  </si>
  <si>
    <t>(601)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</si>
  <si>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</si>
  <si>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</si>
  <si>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</si>
  <si>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</si>
  <si>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</si>
  <si>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</si>
  <si>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</si>
  <si>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</si>
  <si>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Nieto</t>
  </si>
  <si>
    <t>1987-02-16</t>
  </si>
  <si>
    <t>(601) 2195010</t>
  </si>
  <si>
    <t>jpublicaciones@udea.edu.co</t>
  </si>
  <si>
    <t>Mary</t>
  </si>
  <si>
    <t>Luz</t>
  </si>
  <si>
    <t>Nuñez</t>
  </si>
  <si>
    <t>1993-06-10</t>
  </si>
  <si>
    <t>(601) 3418905</t>
  </si>
  <si>
    <t>todolibrosalazar@yahoo.com</t>
  </si>
  <si>
    <t>IVÁN</t>
  </si>
  <si>
    <t>ANDRÉS</t>
  </si>
  <si>
    <t>CHÁVEZ</t>
  </si>
  <si>
    <t>RIAÑO</t>
  </si>
  <si>
    <t>1998-04-07</t>
  </si>
  <si>
    <t>(601) 5473110</t>
  </si>
  <si>
    <t>ventas@tiendateatral.com</t>
  </si>
  <si>
    <t>DE LOS ANGELES</t>
  </si>
  <si>
    <t>HOLGUIN</t>
  </si>
  <si>
    <t>PARDO</t>
  </si>
  <si>
    <t>1985-09-06</t>
  </si>
  <si>
    <t>(601) 2875001</t>
  </si>
  <si>
    <t>direccion@amigosmuseonacional.org.co</t>
  </si>
  <si>
    <t>Mónica</t>
  </si>
  <si>
    <t>Constanza</t>
  </si>
  <si>
    <t>Chacón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</si>
  <si>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</si>
  <si>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</si>
  <si>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</si>
  <si>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</si>
  <si>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</si>
  <si>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</si>
  <si>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</si>
  <si>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</si>
  <si>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(601) 3719603</t>
  </si>
  <si>
    <t>lavalijadefuego@gmail.com</t>
  </si>
  <si>
    <t>alejandra</t>
  </si>
  <si>
    <t>correa</t>
  </si>
  <si>
    <t>jaramillo</t>
  </si>
  <si>
    <t>1982-11-25</t>
  </si>
  <si>
    <t>(601) 2323083</t>
  </si>
  <si>
    <t>SAS2621@OUTLOOK.COM</t>
  </si>
  <si>
    <t>Rodrigo</t>
  </si>
  <si>
    <t>Andrés</t>
  </si>
  <si>
    <t>Ballesteros</t>
  </si>
  <si>
    <t>2011-01-07</t>
  </si>
  <si>
    <t>(601) 2280117</t>
  </si>
  <si>
    <t>raballestash@gmail.com</t>
  </si>
  <si>
    <t>prologo.ventas@gmail.com</t>
  </si>
  <si>
    <t>2003-12-18</t>
  </si>
  <si>
    <t>Andrea</t>
  </si>
  <si>
    <t>Catalina</t>
  </si>
  <si>
    <t>Giraldo</t>
  </si>
  <si>
    <t>2011-05-18</t>
  </si>
  <si>
    <t>verbenaliteraria@gmail.com</t>
  </si>
  <si>
    <t>LUZ</t>
  </si>
  <si>
    <t>AMPARO</t>
  </si>
  <si>
    <t>LUNA</t>
  </si>
  <si>
    <t>CHICA</t>
  </si>
  <si>
    <t>1989-07-06</t>
  </si>
  <si>
    <t>(601) 4495629</t>
  </si>
  <si>
    <t>lchica13@hotmail.com</t>
  </si>
  <si>
    <t>2002-06-18</t>
  </si>
  <si>
    <t>paolaisabelroa@gmail.com</t>
  </si>
  <si>
    <t>MARCELA</t>
  </si>
  <si>
    <t>MEJÍA</t>
  </si>
  <si>
    <t>BEDOYA</t>
  </si>
  <si>
    <t>1994-06-20</t>
  </si>
  <si>
    <t>(604) 2314081</t>
  </si>
  <si>
    <t>otherlina@hotmail.com</t>
  </si>
  <si>
    <t>Vélez</t>
  </si>
  <si>
    <t>Román</t>
  </si>
  <si>
    <t>1987-05-15</t>
  </si>
  <si>
    <t>evelez@teatronacional.co</t>
  </si>
  <si>
    <t>Jesús</t>
  </si>
  <si>
    <t>Leonardo</t>
  </si>
  <si>
    <t>Carrero</t>
  </si>
  <si>
    <t>2009-06-17</t>
  </si>
  <si>
    <t>librosenlineaco@gmail.com</t>
  </si>
  <si>
    <t>Claudia</t>
  </si>
  <si>
    <t>Milena</t>
  </si>
  <si>
    <t>López</t>
  </si>
  <si>
    <t>1982-05-29</t>
  </si>
  <si>
    <t>pretextos.libreria@gmail.com</t>
  </si>
  <si>
    <t>ALMAN</t>
  </si>
  <si>
    <t>NATALIA</t>
  </si>
  <si>
    <t>RUEDA</t>
  </si>
  <si>
    <t>SALAZAR</t>
  </si>
  <si>
    <t>1995-03-28</t>
  </si>
  <si>
    <t>(601) 8152212</t>
  </si>
  <si>
    <t>tintoytinta105@gmail.com</t>
  </si>
  <si>
    <t>ORIT</t>
  </si>
  <si>
    <t>MIRIAM</t>
  </si>
  <si>
    <t>HARATZ</t>
  </si>
  <si>
    <t>Pasaporte</t>
  </si>
  <si>
    <t>PA0698019</t>
  </si>
  <si>
    <t>2020-01-07</t>
  </si>
  <si>
    <t>gerencia@elhombredelamancha.com.co</t>
  </si>
  <si>
    <t>1.037.572.021</t>
  </si>
  <si>
    <t>1997-10-03</t>
  </si>
  <si>
    <t>diego</t>
  </si>
  <si>
    <t>luis</t>
  </si>
  <si>
    <t>beltran</t>
  </si>
  <si>
    <t>ramirez</t>
  </si>
  <si>
    <t>1987-12-10</t>
  </si>
  <si>
    <t>Pinzón</t>
  </si>
  <si>
    <t>Devia</t>
  </si>
  <si>
    <t>1997-03-12</t>
  </si>
  <si>
    <t>(601) 6154615</t>
  </si>
  <si>
    <t>info@favilaeditorial.com</t>
  </si>
  <si>
    <t>Hernán</t>
  </si>
  <si>
    <t>Porras</t>
  </si>
  <si>
    <t>Díaz</t>
  </si>
  <si>
    <t>1976-12-28</t>
  </si>
  <si>
    <t>(601) 6344000</t>
  </si>
  <si>
    <t>rectoria@uis.edu.co</t>
  </si>
  <si>
    <t>Marcela</t>
  </si>
  <si>
    <t>Rincon</t>
  </si>
  <si>
    <t>Ortegon</t>
  </si>
  <si>
    <t>1986-07-31</t>
  </si>
  <si>
    <t>genrencia@dushibooks.com</t>
  </si>
  <si>
    <t>Benjamin</t>
  </si>
  <si>
    <t>Jimenez</t>
  </si>
  <si>
    <t>comercial.escena@villegaseditores.com</t>
  </si>
  <si>
    <t>Sulby</t>
  </si>
  <si>
    <t>Pardo</t>
  </si>
  <si>
    <t>1978-03-03</t>
  </si>
  <si>
    <t>(602) 8841795</t>
  </si>
  <si>
    <t>fenix.artelibreria@gmail.com</t>
  </si>
  <si>
    <t>Nombres</t>
  </si>
  <si>
    <t>Apellidos</t>
  </si>
  <si>
    <t>Teléfono</t>
  </si>
  <si>
    <t>Boletines</t>
  </si>
  <si>
    <t>Administrador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</si>
  <si>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</si>
  <si>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</si>
  <si>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</si>
  <si>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</si>
  <si>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</si>
  <si>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</si>
  <si>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</si>
  <si>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</si>
  <si>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</si>
  <si>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</si>
  <si>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</si>
  <si>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</si>
  <si>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</si>
  <si>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</si>
  <si>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</si>
  <si>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</si>
  <si>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</si>
  <si>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</si>
  <si>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</si>
  <si>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</si>
  <si>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</si>
  <si>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</si>
  <si>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</si>
  <si>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ALBERTO</t>
  </si>
  <si>
    <t>ALZATE</t>
  </si>
  <si>
    <t>gerencia.comercial@lemoineeditores.com</t>
  </si>
  <si>
    <t>JENNY</t>
  </si>
  <si>
    <t>FULA</t>
  </si>
  <si>
    <t>contabilidad@lemoineeditores.com</t>
  </si>
  <si>
    <t>(601) 6332486</t>
  </si>
  <si>
    <t>DIANA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</si>
  <si>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</si>
  <si>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</si>
  <si>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</si>
  <si>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</si>
  <si>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</si>
  <si>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</si>
  <si>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</si>
  <si>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</si>
  <si>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(601) 2195337</t>
  </si>
  <si>
    <t>Zapata</t>
  </si>
  <si>
    <t>libreria@udea.edu.co</t>
  </si>
  <si>
    <t>(601) 2198012</t>
  </si>
  <si>
    <t>Espinel</t>
  </si>
  <si>
    <t>facturasrecepcion@udea.edu.co</t>
  </si>
  <si>
    <t>(601) 2198332</t>
  </si>
  <si>
    <t>Olga Lucía</t>
  </si>
  <si>
    <t>Hererra</t>
  </si>
  <si>
    <t>tesoreria@udea.edu.co</t>
  </si>
  <si>
    <t>(601)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</si>
  <si>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</si>
  <si>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</si>
  <si>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</si>
  <si>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</si>
  <si>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</si>
  <si>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</si>
  <si>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</si>
  <si>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</si>
  <si>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</si>
  <si>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</si>
  <si>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</si>
  <si>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</si>
  <si>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</si>
  <si>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(601)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</si>
  <si>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</si>
  <si>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</si>
  <si>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</si>
  <si>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</si>
  <si>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</si>
  <si>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</si>
  <si>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</si>
  <si>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</si>
  <si>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</si>
  <si>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</si>
  <si>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</si>
  <si>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</si>
  <si>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</si>
  <si>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</si>
  <si>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</si>
  <si>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</si>
  <si>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</si>
  <si>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</si>
  <si>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</si>
  <si>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Magda</t>
  </si>
  <si>
    <t>contabilidad@villegaseditores.com</t>
  </si>
  <si>
    <t>(601) 2473883</t>
  </si>
  <si>
    <t>Camelia</t>
  </si>
  <si>
    <t>Niño</t>
  </si>
  <si>
    <t>Yaqueline</t>
  </si>
  <si>
    <t>comercial@villegaseditores.com</t>
  </si>
  <si>
    <t>Angela</t>
  </si>
  <si>
    <t>Sánchez</t>
  </si>
  <si>
    <t>cartera3@villegaseditores.com</t>
  </si>
  <si>
    <t>Estefanía</t>
  </si>
  <si>
    <t>Castro</t>
  </si>
  <si>
    <t>asistcontabilidad@villegaseditores.com</t>
  </si>
  <si>
    <t>invbogota@villegaseditores.com</t>
  </si>
  <si>
    <t>Ana María</t>
  </si>
  <si>
    <t>Aragón Cabrera</t>
  </si>
  <si>
    <t>Natalia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</si>
  <si>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</si>
  <si>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</si>
  <si>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</si>
  <si>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</si>
  <si>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</si>
  <si>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</si>
  <si>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</si>
  <si>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(601) 2853420</t>
  </si>
  <si>
    <t>Ciurlo Salamanca</t>
  </si>
  <si>
    <t>CARLOS</t>
  </si>
  <si>
    <t>SOSA</t>
  </si>
  <si>
    <t>librerogarabato@gmail.com</t>
  </si>
  <si>
    <t>Aguirre</t>
  </si>
  <si>
    <t>Roberto</t>
  </si>
  <si>
    <t>zambranoasesores@gmail.com</t>
  </si>
  <si>
    <t>Luis Fernando</t>
  </si>
  <si>
    <t>Castillo Sandoval</t>
  </si>
  <si>
    <t>elarcano.ventas@gmail.com</t>
  </si>
  <si>
    <t>(601) 2119031</t>
  </si>
  <si>
    <t>Pedroza Laguna</t>
  </si>
  <si>
    <t>Johan Alexander</t>
  </si>
  <si>
    <t>Martinez</t>
  </si>
  <si>
    <t>elarcano.sistemas@gmail.com</t>
  </si>
  <si>
    <t>Angelica</t>
  </si>
  <si>
    <t>Perez</t>
  </si>
  <si>
    <t>elarcano.contabilidad@gmail.com</t>
  </si>
  <si>
    <t>Jaimes</t>
  </si>
  <si>
    <t>lvf.mercadillonegro@gmail.com</t>
  </si>
  <si>
    <t>(601)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</si>
  <si>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</si>
  <si>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</si>
  <si>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</si>
  <si>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</si>
  <si>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</si>
  <si>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</si>
  <si>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</si>
  <si>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</si>
  <si>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</si>
  <si>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</si>
  <si>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</si>
  <si>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</si>
  <si>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</si>
  <si>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</si>
  <si>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</si>
  <si>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SANDRA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</si>
  <si>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</si>
  <si>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</si>
  <si>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</si>
  <si>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</si>
  <si>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</si>
  <si>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</si>
  <si>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</si>
  <si>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</si>
  <si>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</si>
  <si>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</si>
  <si>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</si>
  <si>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</si>
  <si>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</si>
  <si>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</si>
  <si>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</si>
  <si>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</si>
  <si>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</si>
  <si>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</si>
  <si>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</si>
  <si>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</si>
  <si>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(602) 3730004</t>
  </si>
  <si>
    <t>Alvaro Andrés</t>
  </si>
  <si>
    <t>Ardila Barona</t>
  </si>
  <si>
    <t>Maria Eugenia</t>
  </si>
  <si>
    <t>Suarez Bermudez</t>
  </si>
  <si>
    <t>libri.cali@libreriainternacional.com.co</t>
  </si>
  <si>
    <t>(602)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</si>
  <si>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</si>
  <si>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</si>
  <si>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</si>
  <si>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</si>
  <si>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</si>
  <si>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</si>
  <si>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</si>
  <si>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</si>
  <si>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</si>
  <si>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</si>
  <si>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</si>
  <si>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</si>
  <si>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</si>
  <si>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</si>
  <si>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</si>
  <si>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</si>
  <si>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</si>
  <si>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</si>
  <si>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</si>
  <si>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</si>
  <si>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</si>
  <si>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</si>
  <si>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</si>
  <si>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</si>
  <si>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</si>
  <si>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</si>
  <si>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</si>
  <si>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</si>
  <si>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</si>
  <si>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</si>
  <si>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</si>
  <si>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Puno</t>
  </si>
  <si>
    <t>Ardila Amaya</t>
  </si>
  <si>
    <t>publicaciones@uis.edu.co</t>
  </si>
  <si>
    <t>Omaira</t>
  </si>
  <si>
    <t>Alvarado Serrano</t>
  </si>
  <si>
    <t>tiendau@uis.edu.co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</si>
  <si>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</si>
  <si>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</si>
  <si>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</si>
  <si>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</si>
  <si>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</si>
  <si>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</si>
  <si>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</si>
  <si>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</si>
  <si>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</si>
  <si>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Roger</t>
  </si>
  <si>
    <t>roger.lopezcontreras@gmail.com</t>
  </si>
  <si>
    <t>Hurtado hincapie</t>
  </si>
  <si>
    <t>Álvaro</t>
  </si>
  <si>
    <t>Claro</t>
  </si>
  <si>
    <t>horrorva@hotmail.com</t>
  </si>
  <si>
    <t>Papla</t>
  </si>
  <si>
    <t>Lopez</t>
  </si>
  <si>
    <t>(601) 6160301</t>
  </si>
  <si>
    <t>Héctor Enrique</t>
  </si>
  <si>
    <t>Romero Díaz</t>
  </si>
  <si>
    <t>librero@villegaseditores.com</t>
  </si>
  <si>
    <t>(601) 6160306</t>
  </si>
  <si>
    <t>Sanchez</t>
  </si>
  <si>
    <t>invbodega@villegaseditores.com</t>
  </si>
  <si>
    <t>Jose</t>
  </si>
  <si>
    <t>Quintero Rendón</t>
  </si>
  <si>
    <t>(601) 7527589</t>
  </si>
  <si>
    <t>(601) 5527589</t>
  </si>
  <si>
    <t>CHAVARRO</t>
  </si>
  <si>
    <t>tiendamuseo@museonacional.gov.co</t>
  </si>
  <si>
    <t>(601)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</si>
  <si>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</si>
  <si>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</si>
  <si>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</si>
  <si>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</si>
  <si>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</si>
  <si>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</si>
  <si>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</si>
  <si>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</si>
  <si>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</si>
  <si>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</si>
  <si>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</si>
  <si>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</si>
  <si>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</si>
  <si>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</si>
  <si>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</si>
  <si>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</si>
  <si>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</si>
  <si>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</si>
  <si>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</si>
  <si>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</si>
  <si>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</si>
  <si>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</si>
  <si>
    <t>Luis Miguel</t>
  </si>
  <si>
    <t>Castaño</t>
  </si>
  <si>
    <t>insspiremallplaza@gmail.com</t>
  </si>
  <si>
    <t>Acuña Ramírez</t>
  </si>
  <si>
    <t>Tito</t>
  </si>
  <si>
    <t>Celis Quiñones</t>
  </si>
  <si>
    <t>facturacion@osodeanteojostiendadelibros.com.co</t>
  </si>
  <si>
    <t>Cristian Sebastián</t>
  </si>
  <si>
    <t>Hernández Pabón</t>
  </si>
  <si>
    <t>shebasdahi_89@hotmail.com</t>
  </si>
  <si>
    <t>Rodrigo Andrés</t>
  </si>
  <si>
    <t>Ballesteros Hernéndez</t>
  </si>
  <si>
    <t>Nancy Pilar</t>
  </si>
  <si>
    <t>Segura León</t>
  </si>
  <si>
    <t>Andrés Enrique</t>
  </si>
  <si>
    <t>Pinzón Devia</t>
  </si>
  <si>
    <t>Adriana María</t>
  </si>
  <si>
    <t>favilaeditorial@gmail.com</t>
  </si>
  <si>
    <t>Lucía</t>
  </si>
  <si>
    <t>ljimenez.contador@gmail.com</t>
  </si>
  <si>
    <t>Adriana</t>
  </si>
  <si>
    <t>ROBLEDO SILVESTRE</t>
  </si>
  <si>
    <t>PABLO</t>
  </si>
  <si>
    <t>REYNA ESTEVES</t>
  </si>
  <si>
    <t>José Enrique</t>
  </si>
  <si>
    <t>Plata Manjarrés</t>
  </si>
  <si>
    <t>Violeta</t>
  </si>
  <si>
    <t>Gómez Osorio</t>
  </si>
  <si>
    <t>Kim</t>
  </si>
  <si>
    <t>Arévalo</t>
  </si>
  <si>
    <t>Jaqueline</t>
  </si>
  <si>
    <t>Jaime</t>
  </si>
  <si>
    <t>jakyjq08@gmail.com</t>
  </si>
  <si>
    <t>LUZ AMPARO</t>
  </si>
  <si>
    <t>LUNA CHICA</t>
  </si>
  <si>
    <t>brosbook360@gmail.com</t>
  </si>
  <si>
    <t>LUZ EDILSA</t>
  </si>
  <si>
    <t>ACUÑA GALVIS</t>
  </si>
  <si>
    <t>luzedilsa.26@gmail.com</t>
  </si>
  <si>
    <t>YEISON</t>
  </si>
  <si>
    <t>MORENO RODRIGUEZ</t>
  </si>
  <si>
    <t>yamoreno1989@gmail.com</t>
  </si>
  <si>
    <t>LAURA</t>
  </si>
  <si>
    <t>ZAMBRANO</t>
  </si>
  <si>
    <t>Zuluaga Salazar</t>
  </si>
  <si>
    <t>sebasunivalle@gmail.com</t>
  </si>
  <si>
    <t>Arboleda Hoyos</t>
  </si>
  <si>
    <t>maho119@gmail.com</t>
  </si>
  <si>
    <t>Francia Elena</t>
  </si>
  <si>
    <t>Salazar Muñoz</t>
  </si>
  <si>
    <t>franciaesalaz4@hotmail.com</t>
  </si>
  <si>
    <t>LINA MARCELA</t>
  </si>
  <si>
    <t>MEJIA BEDOYA</t>
  </si>
  <si>
    <t>selltda@hotmail.com</t>
  </si>
  <si>
    <t>(601) 2314081</t>
  </si>
  <si>
    <t>Isabel Cristina</t>
  </si>
  <si>
    <t>Gonzalez Bedoya</t>
  </si>
  <si>
    <t>isabel.gonzalezb@gmail.com</t>
  </si>
  <si>
    <t>(604) 5298465</t>
  </si>
  <si>
    <t>MEJÍA BEDOYA</t>
  </si>
  <si>
    <t>ALMAN NATALIA</t>
  </si>
  <si>
    <t>RUEDA SALAZAR</t>
  </si>
  <si>
    <t>RUIZ ARISTIZABAL</t>
  </si>
  <si>
    <t>maryunisalle@gmail.com</t>
  </si>
  <si>
    <t>Paola Isabel</t>
  </si>
  <si>
    <t>roa</t>
  </si>
  <si>
    <t>Carrillo</t>
  </si>
  <si>
    <t>gcarrillo@teatronacional.co</t>
  </si>
  <si>
    <t>María Inés</t>
  </si>
  <si>
    <t>Siabato</t>
  </si>
  <si>
    <t>msiabato@teatronacional.co</t>
  </si>
  <si>
    <t>Alexander</t>
  </si>
  <si>
    <t>Gamba Ladino</t>
  </si>
  <si>
    <t>libreriawoolf.admon@gmail.com</t>
  </si>
  <si>
    <t>Amador</t>
  </si>
  <si>
    <t>Lozano</t>
  </si>
  <si>
    <t>Jairo Aníbal</t>
  </si>
  <si>
    <t>Oscar Fabian</t>
  </si>
  <si>
    <t>ofjr_2000@hotmail.com</t>
  </si>
  <si>
    <t>Edgar Sebastián</t>
  </si>
  <si>
    <t>Aldana Romero</t>
  </si>
  <si>
    <t>sebastianaldanar@gmail.com</t>
  </si>
  <si>
    <t>manuela.montoya3@udea.edu.co</t>
  </si>
  <si>
    <t>Felipe</t>
  </si>
  <si>
    <t>Salazar Tabares</t>
  </si>
  <si>
    <t>felipe.14.96@hotmail.com</t>
  </si>
  <si>
    <t>Edisson Armando</t>
  </si>
  <si>
    <t>Martínez Achicanoy</t>
  </si>
  <si>
    <t>Claudia Milena</t>
  </si>
  <si>
    <t>López Salazar</t>
  </si>
  <si>
    <t>pretexto.libreria@gmail.com</t>
  </si>
  <si>
    <t>ZARETH</t>
  </si>
  <si>
    <t>SARMIENTO</t>
  </si>
  <si>
    <t>contadora.zareth@gmail.com</t>
  </si>
  <si>
    <t>VIVIANA</t>
  </si>
  <si>
    <t>administracionBOG@elhombredelamancha.com.co</t>
  </si>
  <si>
    <t>Malú</t>
  </si>
  <si>
    <t>Posada</t>
  </si>
  <si>
    <t>malu@bukz.co</t>
  </si>
  <si>
    <t>Óscar</t>
  </si>
  <si>
    <t>Agudelo</t>
  </si>
  <si>
    <t>oscar.agudelo@bukz.co</t>
  </si>
  <si>
    <t>facturacion@bukz.co</t>
  </si>
  <si>
    <t>julizam3@gmail.com</t>
  </si>
  <si>
    <t>laura paloma</t>
  </si>
  <si>
    <t>alvarez parra</t>
  </si>
  <si>
    <t>Izquierdo</t>
  </si>
  <si>
    <t>Oliver</t>
  </si>
  <si>
    <t>Castelblanco</t>
  </si>
  <si>
    <t>Paez</t>
  </si>
  <si>
    <t>AGUIRRE SANCHEZ</t>
  </si>
  <si>
    <t>facturaciongarabato@gmail.com</t>
  </si>
  <si>
    <t>PINZON</t>
  </si>
  <si>
    <t>garabato.blaa@gmail.com</t>
  </si>
  <si>
    <t>sosa</t>
  </si>
  <si>
    <t>Hernandez oliveros</t>
  </si>
  <si>
    <t>sergiohernandez0018@gmail.com</t>
  </si>
  <si>
    <t>Hernandez Oliveros</t>
  </si>
  <si>
    <t>Javier</t>
  </si>
  <si>
    <t>Maria Fernanda</t>
  </si>
  <si>
    <t>Valenzuela</t>
  </si>
  <si>
    <t>Luis Alejandro</t>
  </si>
  <si>
    <t>Vargas Moreno</t>
  </si>
  <si>
    <t>asesorliterario@dushibooks.com</t>
  </si>
  <si>
    <t>(601) 1111111</t>
  </si>
  <si>
    <t>Lorena</t>
  </si>
  <si>
    <t>Sierra</t>
  </si>
  <si>
    <t>admin@dushibooks.com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</si>
</sst>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5" TargetMode="External"/><Relationship Id="rId_hyperlink_2" Type="http://schemas.openxmlformats.org/officeDocument/2006/relationships/hyperlink" Target="#Clientes!A19" TargetMode="External"/><Relationship Id="rId_hyperlink_3" Type="http://schemas.openxmlformats.org/officeDocument/2006/relationships/hyperlink" Target="#Clientes!A16" TargetMode="External"/><Relationship Id="rId_hyperlink_4" Type="http://schemas.openxmlformats.org/officeDocument/2006/relationships/hyperlink" Target="#Clientes!A13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23" TargetMode="External"/><Relationship Id="rId_hyperlink_7" Type="http://schemas.openxmlformats.org/officeDocument/2006/relationships/hyperlink" Target="#Clientes!A18" TargetMode="External"/><Relationship Id="rId_hyperlink_8" Type="http://schemas.openxmlformats.org/officeDocument/2006/relationships/hyperlink" Target="#Clientes!A28" TargetMode="External"/><Relationship Id="rId_hyperlink_9" Type="http://schemas.openxmlformats.org/officeDocument/2006/relationships/hyperlink" Target="#Clientes!A25" TargetMode="External"/><Relationship Id="rId_hyperlink_10" Type="http://schemas.openxmlformats.org/officeDocument/2006/relationships/hyperlink" Target="#Clientes!A26" TargetMode="External"/><Relationship Id="rId_hyperlink_11" Type="http://schemas.openxmlformats.org/officeDocument/2006/relationships/hyperlink" Target="#Clientes!A21" TargetMode="External"/><Relationship Id="rId_hyperlink_12" Type="http://schemas.openxmlformats.org/officeDocument/2006/relationships/hyperlink" Target="#Clientes!A11" TargetMode="External"/><Relationship Id="rId_hyperlink_13" Type="http://schemas.openxmlformats.org/officeDocument/2006/relationships/hyperlink" Target="#Clientes!A7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29" TargetMode="External"/><Relationship Id="rId_hyperlink_16" Type="http://schemas.openxmlformats.org/officeDocument/2006/relationships/hyperlink" Target="#Clientes!A34" TargetMode="External"/><Relationship Id="rId_hyperlink_17" Type="http://schemas.openxmlformats.org/officeDocument/2006/relationships/hyperlink" Target="#Clientes!A8" TargetMode="External"/><Relationship Id="rId_hyperlink_18" Type="http://schemas.openxmlformats.org/officeDocument/2006/relationships/hyperlink" Target="#Clientes!A3" TargetMode="External"/><Relationship Id="rId_hyperlink_19" Type="http://schemas.openxmlformats.org/officeDocument/2006/relationships/hyperlink" Target="#Clientes!A22" TargetMode="External"/><Relationship Id="rId_hyperlink_20" Type="http://schemas.openxmlformats.org/officeDocument/2006/relationships/hyperlink" Target="#Clientes!A43" TargetMode="External"/><Relationship Id="rId_hyperlink_21" Type="http://schemas.openxmlformats.org/officeDocument/2006/relationships/hyperlink" Target="#Clientes!A45" TargetMode="External"/><Relationship Id="rId_hyperlink_22" Type="http://schemas.openxmlformats.org/officeDocument/2006/relationships/hyperlink" Target="#Clientes!A20" TargetMode="External"/><Relationship Id="rId_hyperlink_23" Type="http://schemas.openxmlformats.org/officeDocument/2006/relationships/hyperlink" Target="#Clientes!A47" TargetMode="External"/><Relationship Id="rId_hyperlink_24" Type="http://schemas.openxmlformats.org/officeDocument/2006/relationships/hyperlink" Target="#Clientes!A50" TargetMode="External"/><Relationship Id="rId_hyperlink_25" Type="http://schemas.openxmlformats.org/officeDocument/2006/relationships/hyperlink" Target="#Clientes!A41" TargetMode="External"/><Relationship Id="rId_hyperlink_26" Type="http://schemas.openxmlformats.org/officeDocument/2006/relationships/hyperlink" Target="#Clientes!A53" TargetMode="External"/><Relationship Id="rId_hyperlink_27" Type="http://schemas.openxmlformats.org/officeDocument/2006/relationships/hyperlink" Target="#Clientes!A56" TargetMode="External"/><Relationship Id="rId_hyperlink_28" Type="http://schemas.openxmlformats.org/officeDocument/2006/relationships/hyperlink" Target="#Clientes!A57" TargetMode="External"/><Relationship Id="rId_hyperlink_29" Type="http://schemas.openxmlformats.org/officeDocument/2006/relationships/hyperlink" Target="#Clientes!A62" TargetMode="External"/><Relationship Id="rId_hyperlink_30" Type="http://schemas.openxmlformats.org/officeDocument/2006/relationships/hyperlink" Target="#Clientes!A59" TargetMode="External"/><Relationship Id="rId_hyperlink_31" Type="http://schemas.openxmlformats.org/officeDocument/2006/relationships/hyperlink" Target="#Clientes!A63" TargetMode="External"/><Relationship Id="rId_hyperlink_32" Type="http://schemas.openxmlformats.org/officeDocument/2006/relationships/hyperlink" Target="#Clientes!A37" TargetMode="External"/><Relationship Id="rId_hyperlink_33" Type="http://schemas.openxmlformats.org/officeDocument/2006/relationships/hyperlink" Target="#Clientes!A69" TargetMode="External"/><Relationship Id="rId_hyperlink_34" Type="http://schemas.openxmlformats.org/officeDocument/2006/relationships/hyperlink" Target="#Clientes!A60" TargetMode="External"/><Relationship Id="rId_hyperlink_35" Type="http://schemas.openxmlformats.org/officeDocument/2006/relationships/hyperlink" Target="#Clientes!A71" TargetMode="External"/><Relationship Id="rId_hyperlink_36" Type="http://schemas.openxmlformats.org/officeDocument/2006/relationships/hyperlink" Target="#Clientes!A72" TargetMode="External"/><Relationship Id="rId_hyperlink_37" Type="http://schemas.openxmlformats.org/officeDocument/2006/relationships/hyperlink" Target="#Clientes!A76" TargetMode="External"/><Relationship Id="rId_hyperlink_38" Type="http://schemas.openxmlformats.org/officeDocument/2006/relationships/hyperlink" Target="#Clientes!A74" TargetMode="External"/><Relationship Id="rId_hyperlink_39" Type="http://schemas.openxmlformats.org/officeDocument/2006/relationships/hyperlink" Target="#Clientes!A52" TargetMode="External"/><Relationship Id="rId_hyperlink_40" Type="http://schemas.openxmlformats.org/officeDocument/2006/relationships/hyperlink" Target="#Clientes!A32" TargetMode="External"/><Relationship Id="rId_hyperlink_41" Type="http://schemas.openxmlformats.org/officeDocument/2006/relationships/hyperlink" Target="#Clientes!A79" TargetMode="External"/><Relationship Id="rId_hyperlink_42" Type="http://schemas.openxmlformats.org/officeDocument/2006/relationships/hyperlink" Target="#Clientes!A40" TargetMode="External"/><Relationship Id="rId_hyperlink_43" Type="http://schemas.openxmlformats.org/officeDocument/2006/relationships/hyperlink" Target="#Clientes!A78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Relationship Id="rId_hyperlink_288" Type="http://schemas.openxmlformats.org/officeDocument/2006/relationships/hyperlink" Target="#Clientes!A44" TargetMode="External"/><Relationship Id="rId_hyperlink_289" Type="http://schemas.openxmlformats.org/officeDocument/2006/relationships/hyperlink" Target="#Clientes!A44" TargetMode="External"/><Relationship Id="rId_hyperlink_290" Type="http://schemas.openxmlformats.org/officeDocument/2006/relationships/hyperlink" Target="#Clientes!A44" TargetMode="External"/><Relationship Id="rId_hyperlink_291" Type="http://schemas.openxmlformats.org/officeDocument/2006/relationships/hyperlink" Target="#Clientes!A44" TargetMode="External"/><Relationship Id="rId_hyperlink_292" Type="http://schemas.openxmlformats.org/officeDocument/2006/relationships/hyperlink" Target="#Clientes!A44" TargetMode="External"/><Relationship Id="rId_hyperlink_293" Type="http://schemas.openxmlformats.org/officeDocument/2006/relationships/hyperlink" Target="#Clientes!A44" TargetMode="External"/><Relationship Id="rId_hyperlink_294" Type="http://schemas.openxmlformats.org/officeDocument/2006/relationships/hyperlink" Target="#Clientes!A44" TargetMode="External"/><Relationship Id="rId_hyperlink_295" Type="http://schemas.openxmlformats.org/officeDocument/2006/relationships/hyperlink" Target="#Clientes!A45" TargetMode="External"/><Relationship Id="rId_hyperlink_296" Type="http://schemas.openxmlformats.org/officeDocument/2006/relationships/hyperlink" Target="#Clientes!A45" TargetMode="External"/><Relationship Id="rId_hyperlink_297" Type="http://schemas.openxmlformats.org/officeDocument/2006/relationships/hyperlink" Target="#Clientes!A45" TargetMode="External"/><Relationship Id="rId_hyperlink_298" Type="http://schemas.openxmlformats.org/officeDocument/2006/relationships/hyperlink" Target="#Clientes!A45" TargetMode="External"/><Relationship Id="rId_hyperlink_299" Type="http://schemas.openxmlformats.org/officeDocument/2006/relationships/hyperlink" Target="#Clientes!A45" TargetMode="External"/><Relationship Id="rId_hyperlink_300" Type="http://schemas.openxmlformats.org/officeDocument/2006/relationships/hyperlink" Target="#Clientes!A45" TargetMode="External"/><Relationship Id="rId_hyperlink_301" Type="http://schemas.openxmlformats.org/officeDocument/2006/relationships/hyperlink" Target="#Clientes!A45" TargetMode="External"/><Relationship Id="rId_hyperlink_302" Type="http://schemas.openxmlformats.org/officeDocument/2006/relationships/hyperlink" Target="#Clientes!A46" TargetMode="External"/><Relationship Id="rId_hyperlink_303" Type="http://schemas.openxmlformats.org/officeDocument/2006/relationships/hyperlink" Target="#Clientes!A46" TargetMode="External"/><Relationship Id="rId_hyperlink_304" Type="http://schemas.openxmlformats.org/officeDocument/2006/relationships/hyperlink" Target="#Clientes!A46" TargetMode="External"/><Relationship Id="rId_hyperlink_305" Type="http://schemas.openxmlformats.org/officeDocument/2006/relationships/hyperlink" Target="#Clientes!A46" TargetMode="External"/><Relationship Id="rId_hyperlink_306" Type="http://schemas.openxmlformats.org/officeDocument/2006/relationships/hyperlink" Target="#Clientes!A46" TargetMode="External"/><Relationship Id="rId_hyperlink_307" Type="http://schemas.openxmlformats.org/officeDocument/2006/relationships/hyperlink" Target="#Clientes!A46" TargetMode="External"/><Relationship Id="rId_hyperlink_308" Type="http://schemas.openxmlformats.org/officeDocument/2006/relationships/hyperlink" Target="#Clientes!A46" TargetMode="External"/><Relationship Id="rId_hyperlink_309" Type="http://schemas.openxmlformats.org/officeDocument/2006/relationships/hyperlink" Target="#Clientes!A47" TargetMode="External"/><Relationship Id="rId_hyperlink_310" Type="http://schemas.openxmlformats.org/officeDocument/2006/relationships/hyperlink" Target="#Clientes!A47" TargetMode="External"/><Relationship Id="rId_hyperlink_311" Type="http://schemas.openxmlformats.org/officeDocument/2006/relationships/hyperlink" Target="#Clientes!A47" TargetMode="External"/><Relationship Id="rId_hyperlink_312" Type="http://schemas.openxmlformats.org/officeDocument/2006/relationships/hyperlink" Target="#Clientes!A47" TargetMode="External"/><Relationship Id="rId_hyperlink_313" Type="http://schemas.openxmlformats.org/officeDocument/2006/relationships/hyperlink" Target="#Clientes!A47" TargetMode="External"/><Relationship Id="rId_hyperlink_314" Type="http://schemas.openxmlformats.org/officeDocument/2006/relationships/hyperlink" Target="#Clientes!A47" TargetMode="External"/><Relationship Id="rId_hyperlink_315" Type="http://schemas.openxmlformats.org/officeDocument/2006/relationships/hyperlink" Target="#Clientes!A47" TargetMode="External"/><Relationship Id="rId_hyperlink_316" Type="http://schemas.openxmlformats.org/officeDocument/2006/relationships/hyperlink" Target="#Clientes!A48" TargetMode="External"/><Relationship Id="rId_hyperlink_317" Type="http://schemas.openxmlformats.org/officeDocument/2006/relationships/hyperlink" Target="#Clientes!A48" TargetMode="External"/><Relationship Id="rId_hyperlink_318" Type="http://schemas.openxmlformats.org/officeDocument/2006/relationships/hyperlink" Target="#Clientes!A48" TargetMode="External"/><Relationship Id="rId_hyperlink_319" Type="http://schemas.openxmlformats.org/officeDocument/2006/relationships/hyperlink" Target="#Clientes!A48" TargetMode="External"/><Relationship Id="rId_hyperlink_320" Type="http://schemas.openxmlformats.org/officeDocument/2006/relationships/hyperlink" Target="#Clientes!A48" TargetMode="External"/><Relationship Id="rId_hyperlink_321" Type="http://schemas.openxmlformats.org/officeDocument/2006/relationships/hyperlink" Target="#Clientes!A48" TargetMode="External"/><Relationship Id="rId_hyperlink_322" Type="http://schemas.openxmlformats.org/officeDocument/2006/relationships/hyperlink" Target="#Clientes!A48" TargetMode="External"/><Relationship Id="rId_hyperlink_323" Type="http://schemas.openxmlformats.org/officeDocument/2006/relationships/hyperlink" Target="#Clientes!A49" TargetMode="External"/><Relationship Id="rId_hyperlink_324" Type="http://schemas.openxmlformats.org/officeDocument/2006/relationships/hyperlink" Target="#Clientes!A49" TargetMode="External"/><Relationship Id="rId_hyperlink_325" Type="http://schemas.openxmlformats.org/officeDocument/2006/relationships/hyperlink" Target="#Clientes!A49" TargetMode="External"/><Relationship Id="rId_hyperlink_326" Type="http://schemas.openxmlformats.org/officeDocument/2006/relationships/hyperlink" Target="#Clientes!A49" TargetMode="External"/><Relationship Id="rId_hyperlink_327" Type="http://schemas.openxmlformats.org/officeDocument/2006/relationships/hyperlink" Target="#Clientes!A49" TargetMode="External"/><Relationship Id="rId_hyperlink_328" Type="http://schemas.openxmlformats.org/officeDocument/2006/relationships/hyperlink" Target="#Clientes!A49" TargetMode="External"/><Relationship Id="rId_hyperlink_329" Type="http://schemas.openxmlformats.org/officeDocument/2006/relationships/hyperlink" Target="#Clientes!A49" TargetMode="External"/><Relationship Id="rId_hyperlink_330" Type="http://schemas.openxmlformats.org/officeDocument/2006/relationships/hyperlink" Target="#Clientes!A50" TargetMode="External"/><Relationship Id="rId_hyperlink_331" Type="http://schemas.openxmlformats.org/officeDocument/2006/relationships/hyperlink" Target="#Clientes!A50" TargetMode="External"/><Relationship Id="rId_hyperlink_332" Type="http://schemas.openxmlformats.org/officeDocument/2006/relationships/hyperlink" Target="#Clientes!A50" TargetMode="External"/><Relationship Id="rId_hyperlink_333" Type="http://schemas.openxmlformats.org/officeDocument/2006/relationships/hyperlink" Target="#Clientes!A50" TargetMode="External"/><Relationship Id="rId_hyperlink_334" Type="http://schemas.openxmlformats.org/officeDocument/2006/relationships/hyperlink" Target="#Clientes!A50" TargetMode="External"/><Relationship Id="rId_hyperlink_335" Type="http://schemas.openxmlformats.org/officeDocument/2006/relationships/hyperlink" Target="#Clientes!A50" TargetMode="External"/><Relationship Id="rId_hyperlink_336" Type="http://schemas.openxmlformats.org/officeDocument/2006/relationships/hyperlink" Target="#Clientes!A50" TargetMode="External"/><Relationship Id="rId_hyperlink_337" Type="http://schemas.openxmlformats.org/officeDocument/2006/relationships/hyperlink" Target="#Clientes!A51" TargetMode="External"/><Relationship Id="rId_hyperlink_338" Type="http://schemas.openxmlformats.org/officeDocument/2006/relationships/hyperlink" Target="#Clientes!A51" TargetMode="External"/><Relationship Id="rId_hyperlink_339" Type="http://schemas.openxmlformats.org/officeDocument/2006/relationships/hyperlink" Target="#Clientes!A51" TargetMode="External"/><Relationship Id="rId_hyperlink_340" Type="http://schemas.openxmlformats.org/officeDocument/2006/relationships/hyperlink" Target="#Clientes!A51" TargetMode="External"/><Relationship Id="rId_hyperlink_341" Type="http://schemas.openxmlformats.org/officeDocument/2006/relationships/hyperlink" Target="#Clientes!A51" TargetMode="External"/><Relationship Id="rId_hyperlink_342" Type="http://schemas.openxmlformats.org/officeDocument/2006/relationships/hyperlink" Target="#Clientes!A51" TargetMode="External"/><Relationship Id="rId_hyperlink_343" Type="http://schemas.openxmlformats.org/officeDocument/2006/relationships/hyperlink" Target="#Clientes!A51" TargetMode="External"/><Relationship Id="rId_hyperlink_344" Type="http://schemas.openxmlformats.org/officeDocument/2006/relationships/hyperlink" Target="#Clientes!A52" TargetMode="External"/><Relationship Id="rId_hyperlink_345" Type="http://schemas.openxmlformats.org/officeDocument/2006/relationships/hyperlink" Target="#Clientes!A52" TargetMode="External"/><Relationship Id="rId_hyperlink_346" Type="http://schemas.openxmlformats.org/officeDocument/2006/relationships/hyperlink" Target="#Clientes!A52" TargetMode="External"/><Relationship Id="rId_hyperlink_347" Type="http://schemas.openxmlformats.org/officeDocument/2006/relationships/hyperlink" Target="#Clientes!A52" TargetMode="External"/><Relationship Id="rId_hyperlink_348" Type="http://schemas.openxmlformats.org/officeDocument/2006/relationships/hyperlink" Target="#Clientes!A52" TargetMode="External"/><Relationship Id="rId_hyperlink_349" Type="http://schemas.openxmlformats.org/officeDocument/2006/relationships/hyperlink" Target="#Clientes!A52" TargetMode="External"/><Relationship Id="rId_hyperlink_350" Type="http://schemas.openxmlformats.org/officeDocument/2006/relationships/hyperlink" Target="#Clientes!A52" TargetMode="External"/><Relationship Id="rId_hyperlink_351" Type="http://schemas.openxmlformats.org/officeDocument/2006/relationships/hyperlink" Target="#Clientes!A53" TargetMode="External"/><Relationship Id="rId_hyperlink_352" Type="http://schemas.openxmlformats.org/officeDocument/2006/relationships/hyperlink" Target="#Clientes!A53" TargetMode="External"/><Relationship Id="rId_hyperlink_353" Type="http://schemas.openxmlformats.org/officeDocument/2006/relationships/hyperlink" Target="#Clientes!A53" TargetMode="External"/><Relationship Id="rId_hyperlink_354" Type="http://schemas.openxmlformats.org/officeDocument/2006/relationships/hyperlink" Target="#Clientes!A53" TargetMode="External"/><Relationship Id="rId_hyperlink_355" Type="http://schemas.openxmlformats.org/officeDocument/2006/relationships/hyperlink" Target="#Clientes!A53" TargetMode="External"/><Relationship Id="rId_hyperlink_356" Type="http://schemas.openxmlformats.org/officeDocument/2006/relationships/hyperlink" Target="#Clientes!A53" TargetMode="External"/><Relationship Id="rId_hyperlink_357" Type="http://schemas.openxmlformats.org/officeDocument/2006/relationships/hyperlink" Target="#Clientes!A53" TargetMode="External"/><Relationship Id="rId_hyperlink_358" Type="http://schemas.openxmlformats.org/officeDocument/2006/relationships/hyperlink" Target="#Clientes!A54" TargetMode="External"/><Relationship Id="rId_hyperlink_359" Type="http://schemas.openxmlformats.org/officeDocument/2006/relationships/hyperlink" Target="#Clientes!A54" TargetMode="External"/><Relationship Id="rId_hyperlink_360" Type="http://schemas.openxmlformats.org/officeDocument/2006/relationships/hyperlink" Target="#Clientes!A54" TargetMode="External"/><Relationship Id="rId_hyperlink_361" Type="http://schemas.openxmlformats.org/officeDocument/2006/relationships/hyperlink" Target="#Clientes!A54" TargetMode="External"/><Relationship Id="rId_hyperlink_362" Type="http://schemas.openxmlformats.org/officeDocument/2006/relationships/hyperlink" Target="#Clientes!A54" TargetMode="External"/><Relationship Id="rId_hyperlink_363" Type="http://schemas.openxmlformats.org/officeDocument/2006/relationships/hyperlink" Target="#Clientes!A54" TargetMode="External"/><Relationship Id="rId_hyperlink_364" Type="http://schemas.openxmlformats.org/officeDocument/2006/relationships/hyperlink" Target="#Clientes!A54" TargetMode="External"/><Relationship Id="rId_hyperlink_365" Type="http://schemas.openxmlformats.org/officeDocument/2006/relationships/hyperlink" Target="#Clientes!A55" TargetMode="External"/><Relationship Id="rId_hyperlink_366" Type="http://schemas.openxmlformats.org/officeDocument/2006/relationships/hyperlink" Target="#Clientes!A55" TargetMode="External"/><Relationship Id="rId_hyperlink_367" Type="http://schemas.openxmlformats.org/officeDocument/2006/relationships/hyperlink" Target="#Clientes!A55" TargetMode="External"/><Relationship Id="rId_hyperlink_368" Type="http://schemas.openxmlformats.org/officeDocument/2006/relationships/hyperlink" Target="#Clientes!A55" TargetMode="External"/><Relationship Id="rId_hyperlink_369" Type="http://schemas.openxmlformats.org/officeDocument/2006/relationships/hyperlink" Target="#Clientes!A55" TargetMode="External"/><Relationship Id="rId_hyperlink_370" Type="http://schemas.openxmlformats.org/officeDocument/2006/relationships/hyperlink" Target="#Clientes!A55" TargetMode="External"/><Relationship Id="rId_hyperlink_371" Type="http://schemas.openxmlformats.org/officeDocument/2006/relationships/hyperlink" Target="#Clientes!A55" TargetMode="External"/><Relationship Id="rId_hyperlink_372" Type="http://schemas.openxmlformats.org/officeDocument/2006/relationships/hyperlink" Target="#Clientes!A56" TargetMode="External"/><Relationship Id="rId_hyperlink_373" Type="http://schemas.openxmlformats.org/officeDocument/2006/relationships/hyperlink" Target="#Clientes!A56" TargetMode="External"/><Relationship Id="rId_hyperlink_374" Type="http://schemas.openxmlformats.org/officeDocument/2006/relationships/hyperlink" Target="#Clientes!A56" TargetMode="External"/><Relationship Id="rId_hyperlink_375" Type="http://schemas.openxmlformats.org/officeDocument/2006/relationships/hyperlink" Target="#Clientes!A56" TargetMode="External"/><Relationship Id="rId_hyperlink_376" Type="http://schemas.openxmlformats.org/officeDocument/2006/relationships/hyperlink" Target="#Clientes!A56" TargetMode="External"/><Relationship Id="rId_hyperlink_377" Type="http://schemas.openxmlformats.org/officeDocument/2006/relationships/hyperlink" Target="#Clientes!A56" TargetMode="External"/><Relationship Id="rId_hyperlink_378" Type="http://schemas.openxmlformats.org/officeDocument/2006/relationships/hyperlink" Target="#Clientes!A56" TargetMode="External"/><Relationship Id="rId_hyperlink_379" Type="http://schemas.openxmlformats.org/officeDocument/2006/relationships/hyperlink" Target="#Clientes!A57" TargetMode="External"/><Relationship Id="rId_hyperlink_380" Type="http://schemas.openxmlformats.org/officeDocument/2006/relationships/hyperlink" Target="#Clientes!A57" TargetMode="External"/><Relationship Id="rId_hyperlink_381" Type="http://schemas.openxmlformats.org/officeDocument/2006/relationships/hyperlink" Target="#Clientes!A57" TargetMode="External"/><Relationship Id="rId_hyperlink_382" Type="http://schemas.openxmlformats.org/officeDocument/2006/relationships/hyperlink" Target="#Clientes!A57" TargetMode="External"/><Relationship Id="rId_hyperlink_383" Type="http://schemas.openxmlformats.org/officeDocument/2006/relationships/hyperlink" Target="#Clientes!A57" TargetMode="External"/><Relationship Id="rId_hyperlink_384" Type="http://schemas.openxmlformats.org/officeDocument/2006/relationships/hyperlink" Target="#Clientes!A57" TargetMode="External"/><Relationship Id="rId_hyperlink_385" Type="http://schemas.openxmlformats.org/officeDocument/2006/relationships/hyperlink" Target="#Clientes!A57" TargetMode="External"/><Relationship Id="rId_hyperlink_386" Type="http://schemas.openxmlformats.org/officeDocument/2006/relationships/hyperlink" Target="#Clientes!A58" TargetMode="External"/><Relationship Id="rId_hyperlink_387" Type="http://schemas.openxmlformats.org/officeDocument/2006/relationships/hyperlink" Target="#Clientes!A58" TargetMode="External"/><Relationship Id="rId_hyperlink_388" Type="http://schemas.openxmlformats.org/officeDocument/2006/relationships/hyperlink" Target="#Clientes!A58" TargetMode="External"/><Relationship Id="rId_hyperlink_389" Type="http://schemas.openxmlformats.org/officeDocument/2006/relationships/hyperlink" Target="#Clientes!A58" TargetMode="External"/><Relationship Id="rId_hyperlink_390" Type="http://schemas.openxmlformats.org/officeDocument/2006/relationships/hyperlink" Target="#Clientes!A58" TargetMode="External"/><Relationship Id="rId_hyperlink_391" Type="http://schemas.openxmlformats.org/officeDocument/2006/relationships/hyperlink" Target="#Clientes!A58" TargetMode="External"/><Relationship Id="rId_hyperlink_392" Type="http://schemas.openxmlformats.org/officeDocument/2006/relationships/hyperlink" Target="#Clientes!A58" TargetMode="External"/><Relationship Id="rId_hyperlink_393" Type="http://schemas.openxmlformats.org/officeDocument/2006/relationships/hyperlink" Target="#Clientes!A59" TargetMode="External"/><Relationship Id="rId_hyperlink_394" Type="http://schemas.openxmlformats.org/officeDocument/2006/relationships/hyperlink" Target="#Clientes!A59" TargetMode="External"/><Relationship Id="rId_hyperlink_395" Type="http://schemas.openxmlformats.org/officeDocument/2006/relationships/hyperlink" Target="#Clientes!A59" TargetMode="External"/><Relationship Id="rId_hyperlink_396" Type="http://schemas.openxmlformats.org/officeDocument/2006/relationships/hyperlink" Target="#Clientes!A59" TargetMode="External"/><Relationship Id="rId_hyperlink_397" Type="http://schemas.openxmlformats.org/officeDocument/2006/relationships/hyperlink" Target="#Clientes!A59" TargetMode="External"/><Relationship Id="rId_hyperlink_398" Type="http://schemas.openxmlformats.org/officeDocument/2006/relationships/hyperlink" Target="#Clientes!A59" TargetMode="External"/><Relationship Id="rId_hyperlink_399" Type="http://schemas.openxmlformats.org/officeDocument/2006/relationships/hyperlink" Target="#Clientes!A59" TargetMode="External"/><Relationship Id="rId_hyperlink_400" Type="http://schemas.openxmlformats.org/officeDocument/2006/relationships/hyperlink" Target="#Clientes!A60" TargetMode="External"/><Relationship Id="rId_hyperlink_401" Type="http://schemas.openxmlformats.org/officeDocument/2006/relationships/hyperlink" Target="#Clientes!A60" TargetMode="External"/><Relationship Id="rId_hyperlink_402" Type="http://schemas.openxmlformats.org/officeDocument/2006/relationships/hyperlink" Target="#Clientes!A60" TargetMode="External"/><Relationship Id="rId_hyperlink_403" Type="http://schemas.openxmlformats.org/officeDocument/2006/relationships/hyperlink" Target="#Clientes!A60" TargetMode="External"/><Relationship Id="rId_hyperlink_404" Type="http://schemas.openxmlformats.org/officeDocument/2006/relationships/hyperlink" Target="#Clientes!A60" TargetMode="External"/><Relationship Id="rId_hyperlink_405" Type="http://schemas.openxmlformats.org/officeDocument/2006/relationships/hyperlink" Target="#Clientes!A60" TargetMode="External"/><Relationship Id="rId_hyperlink_406" Type="http://schemas.openxmlformats.org/officeDocument/2006/relationships/hyperlink" Target="#Clientes!A60" TargetMode="External"/><Relationship Id="rId_hyperlink_407" Type="http://schemas.openxmlformats.org/officeDocument/2006/relationships/hyperlink" Target="#Clientes!A61" TargetMode="External"/><Relationship Id="rId_hyperlink_408" Type="http://schemas.openxmlformats.org/officeDocument/2006/relationships/hyperlink" Target="#Clientes!A61" TargetMode="External"/><Relationship Id="rId_hyperlink_409" Type="http://schemas.openxmlformats.org/officeDocument/2006/relationships/hyperlink" Target="#Clientes!A61" TargetMode="External"/><Relationship Id="rId_hyperlink_410" Type="http://schemas.openxmlformats.org/officeDocument/2006/relationships/hyperlink" Target="#Clientes!A61" TargetMode="External"/><Relationship Id="rId_hyperlink_411" Type="http://schemas.openxmlformats.org/officeDocument/2006/relationships/hyperlink" Target="#Clientes!A61" TargetMode="External"/><Relationship Id="rId_hyperlink_412" Type="http://schemas.openxmlformats.org/officeDocument/2006/relationships/hyperlink" Target="#Clientes!A61" TargetMode="External"/><Relationship Id="rId_hyperlink_413" Type="http://schemas.openxmlformats.org/officeDocument/2006/relationships/hyperlink" Target="#Clientes!A61" TargetMode="External"/><Relationship Id="rId_hyperlink_414" Type="http://schemas.openxmlformats.org/officeDocument/2006/relationships/hyperlink" Target="#Clientes!A62" TargetMode="External"/><Relationship Id="rId_hyperlink_415" Type="http://schemas.openxmlformats.org/officeDocument/2006/relationships/hyperlink" Target="#Clientes!A62" TargetMode="External"/><Relationship Id="rId_hyperlink_416" Type="http://schemas.openxmlformats.org/officeDocument/2006/relationships/hyperlink" Target="#Clientes!A62" TargetMode="External"/><Relationship Id="rId_hyperlink_417" Type="http://schemas.openxmlformats.org/officeDocument/2006/relationships/hyperlink" Target="#Clientes!A62" TargetMode="External"/><Relationship Id="rId_hyperlink_418" Type="http://schemas.openxmlformats.org/officeDocument/2006/relationships/hyperlink" Target="#Clientes!A62" TargetMode="External"/><Relationship Id="rId_hyperlink_419" Type="http://schemas.openxmlformats.org/officeDocument/2006/relationships/hyperlink" Target="#Clientes!A62" TargetMode="External"/><Relationship Id="rId_hyperlink_420" Type="http://schemas.openxmlformats.org/officeDocument/2006/relationships/hyperlink" Target="#Clientes!A62" TargetMode="External"/><Relationship Id="rId_hyperlink_421" Type="http://schemas.openxmlformats.org/officeDocument/2006/relationships/hyperlink" Target="#Clientes!A63" TargetMode="External"/><Relationship Id="rId_hyperlink_422" Type="http://schemas.openxmlformats.org/officeDocument/2006/relationships/hyperlink" Target="#Clientes!A63" TargetMode="External"/><Relationship Id="rId_hyperlink_423" Type="http://schemas.openxmlformats.org/officeDocument/2006/relationships/hyperlink" Target="#Clientes!A63" TargetMode="External"/><Relationship Id="rId_hyperlink_424" Type="http://schemas.openxmlformats.org/officeDocument/2006/relationships/hyperlink" Target="#Clientes!A63" TargetMode="External"/><Relationship Id="rId_hyperlink_425" Type="http://schemas.openxmlformats.org/officeDocument/2006/relationships/hyperlink" Target="#Clientes!A63" TargetMode="External"/><Relationship Id="rId_hyperlink_426" Type="http://schemas.openxmlformats.org/officeDocument/2006/relationships/hyperlink" Target="#Clientes!A63" TargetMode="External"/><Relationship Id="rId_hyperlink_427" Type="http://schemas.openxmlformats.org/officeDocument/2006/relationships/hyperlink" Target="#Clientes!A63" TargetMode="External"/><Relationship Id="rId_hyperlink_428" Type="http://schemas.openxmlformats.org/officeDocument/2006/relationships/hyperlink" Target="#Clientes!A64" TargetMode="External"/><Relationship Id="rId_hyperlink_429" Type="http://schemas.openxmlformats.org/officeDocument/2006/relationships/hyperlink" Target="#Clientes!A64" TargetMode="External"/><Relationship Id="rId_hyperlink_430" Type="http://schemas.openxmlformats.org/officeDocument/2006/relationships/hyperlink" Target="#Clientes!A64" TargetMode="External"/><Relationship Id="rId_hyperlink_431" Type="http://schemas.openxmlformats.org/officeDocument/2006/relationships/hyperlink" Target="#Clientes!A64" TargetMode="External"/><Relationship Id="rId_hyperlink_432" Type="http://schemas.openxmlformats.org/officeDocument/2006/relationships/hyperlink" Target="#Clientes!A64" TargetMode="External"/><Relationship Id="rId_hyperlink_433" Type="http://schemas.openxmlformats.org/officeDocument/2006/relationships/hyperlink" Target="#Clientes!A64" TargetMode="External"/><Relationship Id="rId_hyperlink_434" Type="http://schemas.openxmlformats.org/officeDocument/2006/relationships/hyperlink" Target="#Clientes!A64" TargetMode="External"/><Relationship Id="rId_hyperlink_435" Type="http://schemas.openxmlformats.org/officeDocument/2006/relationships/hyperlink" Target="#Clientes!A65" TargetMode="External"/><Relationship Id="rId_hyperlink_436" Type="http://schemas.openxmlformats.org/officeDocument/2006/relationships/hyperlink" Target="#Clientes!A65" TargetMode="External"/><Relationship Id="rId_hyperlink_437" Type="http://schemas.openxmlformats.org/officeDocument/2006/relationships/hyperlink" Target="#Clientes!A65" TargetMode="External"/><Relationship Id="rId_hyperlink_438" Type="http://schemas.openxmlformats.org/officeDocument/2006/relationships/hyperlink" Target="#Clientes!A65" TargetMode="External"/><Relationship Id="rId_hyperlink_439" Type="http://schemas.openxmlformats.org/officeDocument/2006/relationships/hyperlink" Target="#Clientes!A65" TargetMode="External"/><Relationship Id="rId_hyperlink_440" Type="http://schemas.openxmlformats.org/officeDocument/2006/relationships/hyperlink" Target="#Clientes!A65" TargetMode="External"/><Relationship Id="rId_hyperlink_441" Type="http://schemas.openxmlformats.org/officeDocument/2006/relationships/hyperlink" Target="#Clientes!A65" TargetMode="External"/><Relationship Id="rId_hyperlink_442" Type="http://schemas.openxmlformats.org/officeDocument/2006/relationships/hyperlink" Target="#Clientes!A66" TargetMode="External"/><Relationship Id="rId_hyperlink_443" Type="http://schemas.openxmlformats.org/officeDocument/2006/relationships/hyperlink" Target="#Clientes!A66" TargetMode="External"/><Relationship Id="rId_hyperlink_444" Type="http://schemas.openxmlformats.org/officeDocument/2006/relationships/hyperlink" Target="#Clientes!A66" TargetMode="External"/><Relationship Id="rId_hyperlink_445" Type="http://schemas.openxmlformats.org/officeDocument/2006/relationships/hyperlink" Target="#Clientes!A66" TargetMode="External"/><Relationship Id="rId_hyperlink_446" Type="http://schemas.openxmlformats.org/officeDocument/2006/relationships/hyperlink" Target="#Clientes!A66" TargetMode="External"/><Relationship Id="rId_hyperlink_447" Type="http://schemas.openxmlformats.org/officeDocument/2006/relationships/hyperlink" Target="#Clientes!A66" TargetMode="External"/><Relationship Id="rId_hyperlink_448" Type="http://schemas.openxmlformats.org/officeDocument/2006/relationships/hyperlink" Target="#Clientes!A66" TargetMode="External"/><Relationship Id="rId_hyperlink_449" Type="http://schemas.openxmlformats.org/officeDocument/2006/relationships/hyperlink" Target="#Clientes!A67" TargetMode="External"/><Relationship Id="rId_hyperlink_450" Type="http://schemas.openxmlformats.org/officeDocument/2006/relationships/hyperlink" Target="#Clientes!A67" TargetMode="External"/><Relationship Id="rId_hyperlink_451" Type="http://schemas.openxmlformats.org/officeDocument/2006/relationships/hyperlink" Target="#Clientes!A67" TargetMode="External"/><Relationship Id="rId_hyperlink_452" Type="http://schemas.openxmlformats.org/officeDocument/2006/relationships/hyperlink" Target="#Clientes!A67" TargetMode="External"/><Relationship Id="rId_hyperlink_453" Type="http://schemas.openxmlformats.org/officeDocument/2006/relationships/hyperlink" Target="#Clientes!A67" TargetMode="External"/><Relationship Id="rId_hyperlink_454" Type="http://schemas.openxmlformats.org/officeDocument/2006/relationships/hyperlink" Target="#Clientes!A67" TargetMode="External"/><Relationship Id="rId_hyperlink_455" Type="http://schemas.openxmlformats.org/officeDocument/2006/relationships/hyperlink" Target="#Clientes!A67" TargetMode="External"/><Relationship Id="rId_hyperlink_456" Type="http://schemas.openxmlformats.org/officeDocument/2006/relationships/hyperlink" Target="#Clientes!A68" TargetMode="External"/><Relationship Id="rId_hyperlink_457" Type="http://schemas.openxmlformats.org/officeDocument/2006/relationships/hyperlink" Target="#Clientes!A68" TargetMode="External"/><Relationship Id="rId_hyperlink_458" Type="http://schemas.openxmlformats.org/officeDocument/2006/relationships/hyperlink" Target="#Clientes!A68" TargetMode="External"/><Relationship Id="rId_hyperlink_459" Type="http://schemas.openxmlformats.org/officeDocument/2006/relationships/hyperlink" Target="#Clientes!A68" TargetMode="External"/><Relationship Id="rId_hyperlink_460" Type="http://schemas.openxmlformats.org/officeDocument/2006/relationships/hyperlink" Target="#Clientes!A68" TargetMode="External"/><Relationship Id="rId_hyperlink_461" Type="http://schemas.openxmlformats.org/officeDocument/2006/relationships/hyperlink" Target="#Clientes!A68" TargetMode="External"/><Relationship Id="rId_hyperlink_462" Type="http://schemas.openxmlformats.org/officeDocument/2006/relationships/hyperlink" Target="#Clientes!A68" TargetMode="External"/><Relationship Id="rId_hyperlink_463" Type="http://schemas.openxmlformats.org/officeDocument/2006/relationships/hyperlink" Target="#Clientes!A69" TargetMode="External"/><Relationship Id="rId_hyperlink_464" Type="http://schemas.openxmlformats.org/officeDocument/2006/relationships/hyperlink" Target="#Clientes!A69" TargetMode="External"/><Relationship Id="rId_hyperlink_465" Type="http://schemas.openxmlformats.org/officeDocument/2006/relationships/hyperlink" Target="#Clientes!A69" TargetMode="External"/><Relationship Id="rId_hyperlink_466" Type="http://schemas.openxmlformats.org/officeDocument/2006/relationships/hyperlink" Target="#Clientes!A69" TargetMode="External"/><Relationship Id="rId_hyperlink_467" Type="http://schemas.openxmlformats.org/officeDocument/2006/relationships/hyperlink" Target="#Clientes!A69" TargetMode="External"/><Relationship Id="rId_hyperlink_468" Type="http://schemas.openxmlformats.org/officeDocument/2006/relationships/hyperlink" Target="#Clientes!A69" TargetMode="External"/><Relationship Id="rId_hyperlink_469" Type="http://schemas.openxmlformats.org/officeDocument/2006/relationships/hyperlink" Target="#Clientes!A69" TargetMode="External"/><Relationship Id="rId_hyperlink_470" Type="http://schemas.openxmlformats.org/officeDocument/2006/relationships/hyperlink" Target="#Clientes!A70" TargetMode="External"/><Relationship Id="rId_hyperlink_471" Type="http://schemas.openxmlformats.org/officeDocument/2006/relationships/hyperlink" Target="#Clientes!A70" TargetMode="External"/><Relationship Id="rId_hyperlink_472" Type="http://schemas.openxmlformats.org/officeDocument/2006/relationships/hyperlink" Target="#Clientes!A70" TargetMode="External"/><Relationship Id="rId_hyperlink_473" Type="http://schemas.openxmlformats.org/officeDocument/2006/relationships/hyperlink" Target="#Clientes!A70" TargetMode="External"/><Relationship Id="rId_hyperlink_474" Type="http://schemas.openxmlformats.org/officeDocument/2006/relationships/hyperlink" Target="#Clientes!A70" TargetMode="External"/><Relationship Id="rId_hyperlink_475" Type="http://schemas.openxmlformats.org/officeDocument/2006/relationships/hyperlink" Target="#Clientes!A70" TargetMode="External"/><Relationship Id="rId_hyperlink_476" Type="http://schemas.openxmlformats.org/officeDocument/2006/relationships/hyperlink" Target="#Clientes!A70" TargetMode="External"/><Relationship Id="rId_hyperlink_477" Type="http://schemas.openxmlformats.org/officeDocument/2006/relationships/hyperlink" Target="#Clientes!A71" TargetMode="External"/><Relationship Id="rId_hyperlink_478" Type="http://schemas.openxmlformats.org/officeDocument/2006/relationships/hyperlink" Target="#Clientes!A71" TargetMode="External"/><Relationship Id="rId_hyperlink_479" Type="http://schemas.openxmlformats.org/officeDocument/2006/relationships/hyperlink" Target="#Clientes!A71" TargetMode="External"/><Relationship Id="rId_hyperlink_480" Type="http://schemas.openxmlformats.org/officeDocument/2006/relationships/hyperlink" Target="#Clientes!A71" TargetMode="External"/><Relationship Id="rId_hyperlink_481" Type="http://schemas.openxmlformats.org/officeDocument/2006/relationships/hyperlink" Target="#Clientes!A71" TargetMode="External"/><Relationship Id="rId_hyperlink_482" Type="http://schemas.openxmlformats.org/officeDocument/2006/relationships/hyperlink" Target="#Clientes!A71" TargetMode="External"/><Relationship Id="rId_hyperlink_483" Type="http://schemas.openxmlformats.org/officeDocument/2006/relationships/hyperlink" Target="#Clientes!A71" TargetMode="External"/><Relationship Id="rId_hyperlink_484" Type="http://schemas.openxmlformats.org/officeDocument/2006/relationships/hyperlink" Target="#Clientes!A72" TargetMode="External"/><Relationship Id="rId_hyperlink_485" Type="http://schemas.openxmlformats.org/officeDocument/2006/relationships/hyperlink" Target="#Clientes!A72" TargetMode="External"/><Relationship Id="rId_hyperlink_486" Type="http://schemas.openxmlformats.org/officeDocument/2006/relationships/hyperlink" Target="#Clientes!A72" TargetMode="External"/><Relationship Id="rId_hyperlink_487" Type="http://schemas.openxmlformats.org/officeDocument/2006/relationships/hyperlink" Target="#Clientes!A72" TargetMode="External"/><Relationship Id="rId_hyperlink_488" Type="http://schemas.openxmlformats.org/officeDocument/2006/relationships/hyperlink" Target="#Clientes!A72" TargetMode="External"/><Relationship Id="rId_hyperlink_489" Type="http://schemas.openxmlformats.org/officeDocument/2006/relationships/hyperlink" Target="#Clientes!A72" TargetMode="External"/><Relationship Id="rId_hyperlink_490" Type="http://schemas.openxmlformats.org/officeDocument/2006/relationships/hyperlink" Target="#Clientes!A72" TargetMode="External"/><Relationship Id="rId_hyperlink_491" Type="http://schemas.openxmlformats.org/officeDocument/2006/relationships/hyperlink" Target="#Clientes!A73" TargetMode="External"/><Relationship Id="rId_hyperlink_492" Type="http://schemas.openxmlformats.org/officeDocument/2006/relationships/hyperlink" Target="#Clientes!A73" TargetMode="External"/><Relationship Id="rId_hyperlink_493" Type="http://schemas.openxmlformats.org/officeDocument/2006/relationships/hyperlink" Target="#Clientes!A73" TargetMode="External"/><Relationship Id="rId_hyperlink_494" Type="http://schemas.openxmlformats.org/officeDocument/2006/relationships/hyperlink" Target="#Clientes!A73" TargetMode="External"/><Relationship Id="rId_hyperlink_495" Type="http://schemas.openxmlformats.org/officeDocument/2006/relationships/hyperlink" Target="#Clientes!A73" TargetMode="External"/><Relationship Id="rId_hyperlink_496" Type="http://schemas.openxmlformats.org/officeDocument/2006/relationships/hyperlink" Target="#Clientes!A73" TargetMode="External"/><Relationship Id="rId_hyperlink_497" Type="http://schemas.openxmlformats.org/officeDocument/2006/relationships/hyperlink" Target="#Clientes!A73" TargetMode="External"/><Relationship Id="rId_hyperlink_498" Type="http://schemas.openxmlformats.org/officeDocument/2006/relationships/hyperlink" Target="#Clientes!A74" TargetMode="External"/><Relationship Id="rId_hyperlink_499" Type="http://schemas.openxmlformats.org/officeDocument/2006/relationships/hyperlink" Target="#Clientes!A74" TargetMode="External"/><Relationship Id="rId_hyperlink_500" Type="http://schemas.openxmlformats.org/officeDocument/2006/relationships/hyperlink" Target="#Clientes!A74" TargetMode="External"/><Relationship Id="rId_hyperlink_501" Type="http://schemas.openxmlformats.org/officeDocument/2006/relationships/hyperlink" Target="#Clientes!A74" TargetMode="External"/><Relationship Id="rId_hyperlink_502" Type="http://schemas.openxmlformats.org/officeDocument/2006/relationships/hyperlink" Target="#Clientes!A74" TargetMode="External"/><Relationship Id="rId_hyperlink_503" Type="http://schemas.openxmlformats.org/officeDocument/2006/relationships/hyperlink" Target="#Clientes!A74" TargetMode="External"/><Relationship Id="rId_hyperlink_504" Type="http://schemas.openxmlformats.org/officeDocument/2006/relationships/hyperlink" Target="#Clientes!A74" TargetMode="External"/><Relationship Id="rId_hyperlink_505" Type="http://schemas.openxmlformats.org/officeDocument/2006/relationships/hyperlink" Target="#Clientes!A75" TargetMode="External"/><Relationship Id="rId_hyperlink_506" Type="http://schemas.openxmlformats.org/officeDocument/2006/relationships/hyperlink" Target="#Clientes!A75" TargetMode="External"/><Relationship Id="rId_hyperlink_507" Type="http://schemas.openxmlformats.org/officeDocument/2006/relationships/hyperlink" Target="#Clientes!A75" TargetMode="External"/><Relationship Id="rId_hyperlink_508" Type="http://schemas.openxmlformats.org/officeDocument/2006/relationships/hyperlink" Target="#Clientes!A75" TargetMode="External"/><Relationship Id="rId_hyperlink_509" Type="http://schemas.openxmlformats.org/officeDocument/2006/relationships/hyperlink" Target="#Clientes!A75" TargetMode="External"/><Relationship Id="rId_hyperlink_510" Type="http://schemas.openxmlformats.org/officeDocument/2006/relationships/hyperlink" Target="#Clientes!A75" TargetMode="External"/><Relationship Id="rId_hyperlink_511" Type="http://schemas.openxmlformats.org/officeDocument/2006/relationships/hyperlink" Target="#Clientes!A75" TargetMode="External"/><Relationship Id="rId_hyperlink_512" Type="http://schemas.openxmlformats.org/officeDocument/2006/relationships/hyperlink" Target="#Clientes!A76" TargetMode="External"/><Relationship Id="rId_hyperlink_513" Type="http://schemas.openxmlformats.org/officeDocument/2006/relationships/hyperlink" Target="#Clientes!A76" TargetMode="External"/><Relationship Id="rId_hyperlink_514" Type="http://schemas.openxmlformats.org/officeDocument/2006/relationships/hyperlink" Target="#Clientes!A76" TargetMode="External"/><Relationship Id="rId_hyperlink_515" Type="http://schemas.openxmlformats.org/officeDocument/2006/relationships/hyperlink" Target="#Clientes!A76" TargetMode="External"/><Relationship Id="rId_hyperlink_516" Type="http://schemas.openxmlformats.org/officeDocument/2006/relationships/hyperlink" Target="#Clientes!A76" TargetMode="External"/><Relationship Id="rId_hyperlink_517" Type="http://schemas.openxmlformats.org/officeDocument/2006/relationships/hyperlink" Target="#Clientes!A76" TargetMode="External"/><Relationship Id="rId_hyperlink_518" Type="http://schemas.openxmlformats.org/officeDocument/2006/relationships/hyperlink" Target="#Clientes!A76" TargetMode="External"/><Relationship Id="rId_hyperlink_519" Type="http://schemas.openxmlformats.org/officeDocument/2006/relationships/hyperlink" Target="#Clientes!A77" TargetMode="External"/><Relationship Id="rId_hyperlink_520" Type="http://schemas.openxmlformats.org/officeDocument/2006/relationships/hyperlink" Target="#Clientes!A77" TargetMode="External"/><Relationship Id="rId_hyperlink_521" Type="http://schemas.openxmlformats.org/officeDocument/2006/relationships/hyperlink" Target="#Clientes!A77" TargetMode="External"/><Relationship Id="rId_hyperlink_522" Type="http://schemas.openxmlformats.org/officeDocument/2006/relationships/hyperlink" Target="#Clientes!A77" TargetMode="External"/><Relationship Id="rId_hyperlink_523" Type="http://schemas.openxmlformats.org/officeDocument/2006/relationships/hyperlink" Target="#Clientes!A77" TargetMode="External"/><Relationship Id="rId_hyperlink_524" Type="http://schemas.openxmlformats.org/officeDocument/2006/relationships/hyperlink" Target="#Clientes!A77" TargetMode="External"/><Relationship Id="rId_hyperlink_525" Type="http://schemas.openxmlformats.org/officeDocument/2006/relationships/hyperlink" Target="#Clientes!A77" TargetMode="External"/><Relationship Id="rId_hyperlink_526" Type="http://schemas.openxmlformats.org/officeDocument/2006/relationships/hyperlink" Target="#Clientes!A78" TargetMode="External"/><Relationship Id="rId_hyperlink_527" Type="http://schemas.openxmlformats.org/officeDocument/2006/relationships/hyperlink" Target="#Clientes!A78" TargetMode="External"/><Relationship Id="rId_hyperlink_528" Type="http://schemas.openxmlformats.org/officeDocument/2006/relationships/hyperlink" Target="#Clientes!A78" TargetMode="External"/><Relationship Id="rId_hyperlink_529" Type="http://schemas.openxmlformats.org/officeDocument/2006/relationships/hyperlink" Target="#Clientes!A78" TargetMode="External"/><Relationship Id="rId_hyperlink_530" Type="http://schemas.openxmlformats.org/officeDocument/2006/relationships/hyperlink" Target="#Clientes!A78" TargetMode="External"/><Relationship Id="rId_hyperlink_531" Type="http://schemas.openxmlformats.org/officeDocument/2006/relationships/hyperlink" Target="#Clientes!A78" TargetMode="External"/><Relationship Id="rId_hyperlink_532" Type="http://schemas.openxmlformats.org/officeDocument/2006/relationships/hyperlink" Target="#Clientes!A78" TargetMode="External"/><Relationship Id="rId_hyperlink_533" Type="http://schemas.openxmlformats.org/officeDocument/2006/relationships/hyperlink" Target="#Clientes!A79" TargetMode="External"/><Relationship Id="rId_hyperlink_534" Type="http://schemas.openxmlformats.org/officeDocument/2006/relationships/hyperlink" Target="#Clientes!A79" TargetMode="External"/><Relationship Id="rId_hyperlink_535" Type="http://schemas.openxmlformats.org/officeDocument/2006/relationships/hyperlink" Target="#Clientes!A79" TargetMode="External"/><Relationship Id="rId_hyperlink_536" Type="http://schemas.openxmlformats.org/officeDocument/2006/relationships/hyperlink" Target="#Clientes!A79" TargetMode="External"/><Relationship Id="rId_hyperlink_537" Type="http://schemas.openxmlformats.org/officeDocument/2006/relationships/hyperlink" Target="#Clientes!A79" TargetMode="External"/><Relationship Id="rId_hyperlink_538" Type="http://schemas.openxmlformats.org/officeDocument/2006/relationships/hyperlink" Target="#Clientes!A79" TargetMode="External"/><Relationship Id="rId_hyperlink_539" Type="http://schemas.openxmlformats.org/officeDocument/2006/relationships/hyperlink" Target="#Clientes!A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7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5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65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28" bestFit="true" customWidth="true" style="0"/>
    <col min="14" max="14" width="13" bestFit="true" customWidth="true" style="0"/>
    <col min="15" max="15" width="16" bestFit="true" customWidth="true" style="0"/>
    <col min="16" max="16" width="28" bestFit="true" customWidth="true" style="0"/>
    <col min="17" max="17" width="13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6" bestFit="true" customWidth="true" style="0"/>
    <col min="24" max="24" width="12" bestFit="true" customWidth="true" style="0"/>
    <col min="25" max="25" width="44" bestFit="true" customWidth="true" style="0"/>
    <col min="26" max="26" width="31" bestFit="true" customWidth="true" style="0"/>
    <col min="27" max="27" width="17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362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/>
      <c r="B3" t="s">
        <v>35</v>
      </c>
      <c r="C3" t="s">
        <v>36</v>
      </c>
      <c r="D3"/>
      <c r="E3"/>
      <c r="F3"/>
      <c r="G3"/>
      <c r="H3"/>
      <c r="I3" t="s">
        <v>37</v>
      </c>
      <c r="J3">
        <v>901474302</v>
      </c>
      <c r="K3">
        <v>1</v>
      </c>
      <c r="L3" t="s">
        <v>38</v>
      </c>
      <c r="M3" t="s">
        <v>39</v>
      </c>
      <c r="N3" t="s">
        <v>40</v>
      </c>
      <c r="O3">
        <v>110321</v>
      </c>
      <c r="P3" t="s">
        <v>39</v>
      </c>
      <c r="Q3" t="s">
        <v>40</v>
      </c>
      <c r="R3">
        <v>110321</v>
      </c>
      <c r="S3" t="s">
        <v>41</v>
      </c>
      <c r="T3" t="s">
        <v>42</v>
      </c>
      <c r="U3" t="s">
        <v>43</v>
      </c>
      <c r="V3"/>
      <c r="W3"/>
      <c r="X3"/>
      <c r="Y3"/>
      <c r="Z3" t="s">
        <v>44</v>
      </c>
      <c r="AA3"/>
      <c r="AB3" t="s">
        <v>45</v>
      </c>
      <c r="AC3" t="s">
        <v>46</v>
      </c>
      <c r="AD3" t="s">
        <v>42</v>
      </c>
      <c r="AE3">
        <v>4761</v>
      </c>
      <c r="AF3" t="s">
        <v>42</v>
      </c>
      <c r="AG3">
        <v>4761</v>
      </c>
      <c r="AH3" t="s">
        <v>42</v>
      </c>
      <c r="AI3" t="s">
        <v>47</v>
      </c>
    </row>
    <row r="4" spans="1:36">
      <c r="A4"/>
      <c r="B4" t="s">
        <v>35</v>
      </c>
      <c r="C4" t="s">
        <v>48</v>
      </c>
      <c r="D4"/>
      <c r="E4"/>
      <c r="F4"/>
      <c r="G4"/>
      <c r="H4" t="s">
        <v>49</v>
      </c>
      <c r="I4" t="s">
        <v>37</v>
      </c>
      <c r="J4">
        <v>830087527</v>
      </c>
      <c r="K4">
        <v>4</v>
      </c>
      <c r="L4" t="s">
        <v>50</v>
      </c>
      <c r="M4" t="s">
        <v>51</v>
      </c>
      <c r="N4" t="s">
        <v>40</v>
      </c>
      <c r="O4">
        <v>111311</v>
      </c>
      <c r="P4" t="s">
        <v>51</v>
      </c>
      <c r="Q4" t="s">
        <v>40</v>
      </c>
      <c r="R4">
        <v>111311</v>
      </c>
      <c r="S4" t="s">
        <v>41</v>
      </c>
      <c r="T4" t="s">
        <v>52</v>
      </c>
      <c r="U4" t="s">
        <v>53</v>
      </c>
      <c r="V4"/>
      <c r="W4"/>
      <c r="X4"/>
      <c r="Y4"/>
      <c r="Z4" t="s">
        <v>54</v>
      </c>
      <c r="AA4"/>
      <c r="AB4" t="s">
        <v>45</v>
      </c>
      <c r="AC4" t="s">
        <v>55</v>
      </c>
      <c r="AD4" t="s">
        <v>52</v>
      </c>
      <c r="AE4" t="s">
        <v>56</v>
      </c>
      <c r="AF4" t="s">
        <v>42</v>
      </c>
      <c r="AG4">
        <v>4761</v>
      </c>
      <c r="AH4" t="s">
        <v>42</v>
      </c>
      <c r="AI4" t="s">
        <v>57</v>
      </c>
    </row>
    <row r="5" spans="1:36">
      <c r="A5"/>
      <c r="B5" t="s">
        <v>58</v>
      </c>
      <c r="C5"/>
      <c r="D5" t="s">
        <v>59</v>
      </c>
      <c r="E5"/>
      <c r="F5" t="s">
        <v>60</v>
      </c>
      <c r="G5" t="s">
        <v>61</v>
      </c>
      <c r="H5" t="s">
        <v>62</v>
      </c>
      <c r="I5" t="s">
        <v>63</v>
      </c>
      <c r="J5">
        <v>1098603012</v>
      </c>
      <c r="K5"/>
      <c r="L5"/>
      <c r="M5"/>
      <c r="N5"/>
      <c r="O5"/>
      <c r="P5"/>
      <c r="Q5"/>
      <c r="R5"/>
      <c r="S5" t="s">
        <v>64</v>
      </c>
      <c r="T5" t="s">
        <v>52</v>
      </c>
      <c r="U5" t="s">
        <v>65</v>
      </c>
      <c r="V5">
        <v>3156533124</v>
      </c>
      <c r="W5"/>
      <c r="X5">
        <v>3156533124</v>
      </c>
      <c r="Y5" t="s">
        <v>66</v>
      </c>
      <c r="Z5" t="s">
        <v>67</v>
      </c>
      <c r="AA5"/>
      <c r="AB5"/>
      <c r="AC5"/>
      <c r="AD5" t="s">
        <v>52</v>
      </c>
      <c r="AE5" t="s">
        <v>56</v>
      </c>
      <c r="AF5" t="s">
        <v>52</v>
      </c>
      <c r="AG5"/>
      <c r="AH5" t="s">
        <v>52</v>
      </c>
      <c r="AI5" t="s">
        <v>68</v>
      </c>
    </row>
    <row r="6" spans="1:36">
      <c r="A6"/>
      <c r="B6" t="s">
        <v>58</v>
      </c>
      <c r="C6"/>
      <c r="D6" t="s">
        <v>69</v>
      </c>
      <c r="E6"/>
      <c r="F6" t="s">
        <v>70</v>
      </c>
      <c r="G6" t="s">
        <v>71</v>
      </c>
      <c r="H6" t="s">
        <v>72</v>
      </c>
      <c r="I6" t="s">
        <v>63</v>
      </c>
      <c r="J6">
        <v>79304346</v>
      </c>
      <c r="K6"/>
      <c r="L6"/>
      <c r="M6"/>
      <c r="N6"/>
      <c r="O6"/>
      <c r="P6"/>
      <c r="Q6"/>
      <c r="R6"/>
      <c r="S6" t="s">
        <v>41</v>
      </c>
      <c r="T6" t="s">
        <v>52</v>
      </c>
      <c r="U6" t="s">
        <v>73</v>
      </c>
      <c r="V6">
        <v>3102192406</v>
      </c>
      <c r="W6" t="s">
        <v>74</v>
      </c>
      <c r="X6">
        <v>3102192406</v>
      </c>
      <c r="Y6" t="s">
        <v>75</v>
      </c>
      <c r="Z6" t="s">
        <v>44</v>
      </c>
      <c r="AA6"/>
      <c r="AB6"/>
      <c r="AC6"/>
      <c r="AD6" t="s">
        <v>42</v>
      </c>
      <c r="AE6">
        <v>4761</v>
      </c>
      <c r="AF6" t="s">
        <v>42</v>
      </c>
      <c r="AG6">
        <v>4761</v>
      </c>
      <c r="AH6" t="s">
        <v>52</v>
      </c>
      <c r="AI6" t="s">
        <v>76</v>
      </c>
    </row>
    <row r="7" spans="1:36">
      <c r="A7"/>
      <c r="B7" t="s">
        <v>35</v>
      </c>
      <c r="C7" t="s">
        <v>77</v>
      </c>
      <c r="D7"/>
      <c r="E7"/>
      <c r="F7"/>
      <c r="G7"/>
      <c r="H7" t="s">
        <v>77</v>
      </c>
      <c r="I7" t="s">
        <v>37</v>
      </c>
      <c r="J7">
        <v>830093518</v>
      </c>
      <c r="K7">
        <v>2</v>
      </c>
      <c r="L7" t="s">
        <v>78</v>
      </c>
      <c r="M7" t="s">
        <v>79</v>
      </c>
      <c r="N7" t="s">
        <v>40</v>
      </c>
      <c r="O7">
        <v>110121</v>
      </c>
      <c r="P7" t="s">
        <v>79</v>
      </c>
      <c r="Q7" t="s">
        <v>40</v>
      </c>
      <c r="R7">
        <v>110121</v>
      </c>
      <c r="S7" t="s">
        <v>64</v>
      </c>
      <c r="T7" t="s">
        <v>52</v>
      </c>
      <c r="U7" t="s">
        <v>80</v>
      </c>
      <c r="V7"/>
      <c r="W7"/>
      <c r="X7"/>
      <c r="Y7"/>
      <c r="Z7" t="s">
        <v>54</v>
      </c>
      <c r="AA7"/>
      <c r="AB7" t="s">
        <v>45</v>
      </c>
      <c r="AC7" t="s">
        <v>81</v>
      </c>
      <c r="AD7" t="s">
        <v>52</v>
      </c>
      <c r="AE7" t="s">
        <v>56</v>
      </c>
      <c r="AF7" t="s">
        <v>52</v>
      </c>
      <c r="AG7"/>
      <c r="AH7" t="s">
        <v>42</v>
      </c>
      <c r="AI7" t="s">
        <v>57</v>
      </c>
    </row>
    <row r="8" spans="1:36">
      <c r="A8"/>
      <c r="B8" t="s">
        <v>35</v>
      </c>
      <c r="C8" t="s">
        <v>82</v>
      </c>
      <c r="D8"/>
      <c r="E8"/>
      <c r="F8"/>
      <c r="G8"/>
      <c r="H8" t="s">
        <v>83</v>
      </c>
      <c r="I8" t="s">
        <v>37</v>
      </c>
      <c r="J8">
        <v>890980040</v>
      </c>
      <c r="K8">
        <v>8</v>
      </c>
      <c r="L8"/>
      <c r="M8" t="s">
        <v>84</v>
      </c>
      <c r="N8" t="s">
        <v>85</v>
      </c>
      <c r="O8" t="s">
        <v>86</v>
      </c>
      <c r="P8" t="s">
        <v>84</v>
      </c>
      <c r="Q8" t="s">
        <v>85</v>
      </c>
      <c r="R8" t="s">
        <v>86</v>
      </c>
      <c r="S8" t="s">
        <v>64</v>
      </c>
      <c r="T8" t="s">
        <v>52</v>
      </c>
      <c r="U8" t="s">
        <v>87</v>
      </c>
      <c r="V8"/>
      <c r="W8"/>
      <c r="X8"/>
      <c r="Y8"/>
      <c r="Z8" t="s">
        <v>88</v>
      </c>
      <c r="AA8"/>
      <c r="AB8" t="s">
        <v>89</v>
      </c>
      <c r="AC8" t="s">
        <v>90</v>
      </c>
      <c r="AD8" t="s">
        <v>52</v>
      </c>
      <c r="AE8" t="s">
        <v>56</v>
      </c>
      <c r="AF8" t="s">
        <v>52</v>
      </c>
      <c r="AG8"/>
      <c r="AH8" t="s">
        <v>42</v>
      </c>
      <c r="AI8" t="s">
        <v>91</v>
      </c>
    </row>
    <row r="9" spans="1:36">
      <c r="A9"/>
      <c r="B9" t="s">
        <v>58</v>
      </c>
      <c r="C9"/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63</v>
      </c>
      <c r="J9">
        <v>6773154</v>
      </c>
      <c r="K9"/>
      <c r="L9"/>
      <c r="M9"/>
      <c r="N9"/>
      <c r="O9"/>
      <c r="P9"/>
      <c r="Q9"/>
      <c r="R9"/>
      <c r="S9" t="s">
        <v>41</v>
      </c>
      <c r="T9" t="s">
        <v>52</v>
      </c>
      <c r="U9"/>
      <c r="V9">
        <v>3214960827</v>
      </c>
      <c r="W9" t="s">
        <v>97</v>
      </c>
      <c r="X9">
        <v>3214960827</v>
      </c>
      <c r="Y9" t="s">
        <v>98</v>
      </c>
      <c r="Z9" t="s">
        <v>54</v>
      </c>
      <c r="AA9"/>
      <c r="AB9"/>
      <c r="AC9"/>
      <c r="AD9" t="s">
        <v>52</v>
      </c>
      <c r="AE9" t="s">
        <v>56</v>
      </c>
      <c r="AF9" t="s">
        <v>52</v>
      </c>
      <c r="AG9"/>
      <c r="AH9" t="s">
        <v>52</v>
      </c>
      <c r="AI9" t="s">
        <v>99</v>
      </c>
    </row>
    <row r="10" spans="1:36">
      <c r="A10"/>
      <c r="B10" t="s">
        <v>58</v>
      </c>
      <c r="C10"/>
      <c r="D10" t="s">
        <v>100</v>
      </c>
      <c r="E10"/>
      <c r="F10" t="s">
        <v>101</v>
      </c>
      <c r="G10" t="s">
        <v>102</v>
      </c>
      <c r="H10" t="s">
        <v>103</v>
      </c>
      <c r="I10" t="s">
        <v>37</v>
      </c>
      <c r="J10">
        <v>52081317</v>
      </c>
      <c r="K10">
        <v>5</v>
      </c>
      <c r="L10" t="s">
        <v>104</v>
      </c>
      <c r="M10"/>
      <c r="N10"/>
      <c r="O10"/>
      <c r="P10"/>
      <c r="Q10"/>
      <c r="R10"/>
      <c r="S10" t="s">
        <v>41</v>
      </c>
      <c r="T10" t="s">
        <v>42</v>
      </c>
      <c r="U10"/>
      <c r="V10">
        <v>3002951915</v>
      </c>
      <c r="W10" t="s">
        <v>105</v>
      </c>
      <c r="X10">
        <v>3002951915</v>
      </c>
      <c r="Y10" t="s">
        <v>106</v>
      </c>
      <c r="Z10" t="s">
        <v>67</v>
      </c>
      <c r="AA10"/>
      <c r="AB10"/>
      <c r="AC10"/>
      <c r="AD10" t="s">
        <v>52</v>
      </c>
      <c r="AE10" t="s">
        <v>56</v>
      </c>
      <c r="AF10" t="s">
        <v>52</v>
      </c>
      <c r="AG10"/>
      <c r="AH10" t="s">
        <v>52</v>
      </c>
      <c r="AI10" t="s">
        <v>107</v>
      </c>
    </row>
    <row r="11" spans="1:36">
      <c r="A11"/>
      <c r="B11" t="s">
        <v>35</v>
      </c>
      <c r="C11" t="s">
        <v>108</v>
      </c>
      <c r="D11"/>
      <c r="E11"/>
      <c r="F11"/>
      <c r="G11"/>
      <c r="H11" t="s">
        <v>109</v>
      </c>
      <c r="I11" t="s">
        <v>37</v>
      </c>
      <c r="J11">
        <v>901260805</v>
      </c>
      <c r="K11">
        <v>5</v>
      </c>
      <c r="L11"/>
      <c r="M11" t="s">
        <v>110</v>
      </c>
      <c r="N11" t="s">
        <v>40</v>
      </c>
      <c r="O11">
        <v>110231</v>
      </c>
      <c r="P11" t="s">
        <v>110</v>
      </c>
      <c r="Q11" t="s">
        <v>40</v>
      </c>
      <c r="R11">
        <v>110231</v>
      </c>
      <c r="S11" t="s">
        <v>64</v>
      </c>
      <c r="T11" t="s">
        <v>52</v>
      </c>
      <c r="U11" t="s">
        <v>111</v>
      </c>
      <c r="V11"/>
      <c r="W11"/>
      <c r="X11"/>
      <c r="Y11"/>
      <c r="Z11" t="s">
        <v>54</v>
      </c>
      <c r="AA11"/>
      <c r="AB11" t="s">
        <v>45</v>
      </c>
      <c r="AC11" t="s">
        <v>112</v>
      </c>
      <c r="AD11" t="s">
        <v>42</v>
      </c>
      <c r="AE11">
        <v>4761</v>
      </c>
      <c r="AF11" t="s">
        <v>42</v>
      </c>
      <c r="AG11">
        <v>4761</v>
      </c>
      <c r="AH11" t="s">
        <v>42</v>
      </c>
      <c r="AI11" t="s">
        <v>113</v>
      </c>
    </row>
    <row r="12" spans="1:36">
      <c r="A12" t="s">
        <v>114</v>
      </c>
      <c r="B12" t="s">
        <v>58</v>
      </c>
      <c r="C12"/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63</v>
      </c>
      <c r="J12">
        <v>43502339</v>
      </c>
      <c r="K12"/>
      <c r="L12"/>
      <c r="M12"/>
      <c r="N12"/>
      <c r="O12"/>
      <c r="P12"/>
      <c r="Q12"/>
      <c r="R12"/>
      <c r="S12" t="s">
        <v>64</v>
      </c>
      <c r="T12" t="s">
        <v>42</v>
      </c>
      <c r="U12" t="s">
        <v>120</v>
      </c>
      <c r="V12">
        <v>3044268180</v>
      </c>
      <c r="W12"/>
      <c r="X12">
        <v>3044268180</v>
      </c>
      <c r="Y12" t="s">
        <v>121</v>
      </c>
      <c r="Z12" t="s">
        <v>44</v>
      </c>
      <c r="AA12"/>
      <c r="AB12"/>
      <c r="AC12"/>
      <c r="AD12" t="s">
        <v>52</v>
      </c>
      <c r="AE12" t="s">
        <v>56</v>
      </c>
      <c r="AF12" t="s">
        <v>52</v>
      </c>
      <c r="AG12"/>
      <c r="AH12" t="s">
        <v>52</v>
      </c>
      <c r="AI12" t="s">
        <v>122</v>
      </c>
    </row>
    <row r="13" spans="1:36">
      <c r="A13"/>
      <c r="B13" t="s">
        <v>35</v>
      </c>
      <c r="C13" t="s">
        <v>123</v>
      </c>
      <c r="D13"/>
      <c r="E13"/>
      <c r="F13"/>
      <c r="G13"/>
      <c r="H13"/>
      <c r="I13" t="s">
        <v>37</v>
      </c>
      <c r="J13">
        <v>900815243</v>
      </c>
      <c r="K13">
        <v>6</v>
      </c>
      <c r="L13" t="s">
        <v>124</v>
      </c>
      <c r="M13" t="s">
        <v>125</v>
      </c>
      <c r="N13" t="s">
        <v>40</v>
      </c>
      <c r="O13">
        <v>111321</v>
      </c>
      <c r="P13" t="s">
        <v>125</v>
      </c>
      <c r="Q13" t="s">
        <v>40</v>
      </c>
      <c r="R13">
        <v>111321</v>
      </c>
      <c r="S13" t="s">
        <v>64</v>
      </c>
      <c r="T13" t="s">
        <v>52</v>
      </c>
      <c r="U13" t="s">
        <v>126</v>
      </c>
      <c r="V13"/>
      <c r="W13"/>
      <c r="X13"/>
      <c r="Y13"/>
      <c r="Z13" t="s">
        <v>67</v>
      </c>
      <c r="AA13"/>
      <c r="AB13" t="s">
        <v>45</v>
      </c>
      <c r="AC13" t="s">
        <v>127</v>
      </c>
      <c r="AD13" t="s">
        <v>42</v>
      </c>
      <c r="AE13">
        <v>4761</v>
      </c>
      <c r="AF13" t="s">
        <v>42</v>
      </c>
      <c r="AG13">
        <v>4761</v>
      </c>
      <c r="AH13" t="s">
        <v>52</v>
      </c>
      <c r="AI13" t="s">
        <v>128</v>
      </c>
    </row>
    <row r="14" spans="1:36">
      <c r="A14" t="s">
        <v>129</v>
      </c>
      <c r="B14" t="s">
        <v>58</v>
      </c>
      <c r="C14"/>
      <c r="D14" t="s">
        <v>130</v>
      </c>
      <c r="E14"/>
      <c r="F14" t="s">
        <v>131</v>
      </c>
      <c r="G14"/>
      <c r="H14" t="s">
        <v>132</v>
      </c>
      <c r="I14" t="s">
        <v>63</v>
      </c>
      <c r="J14">
        <v>41897868</v>
      </c>
      <c r="K14"/>
      <c r="L14"/>
      <c r="M14"/>
      <c r="N14"/>
      <c r="O14"/>
      <c r="P14"/>
      <c r="Q14"/>
      <c r="R14"/>
      <c r="S14" t="s">
        <v>41</v>
      </c>
      <c r="T14" t="s">
        <v>52</v>
      </c>
      <c r="U14"/>
      <c r="V14">
        <v>3206898349</v>
      </c>
      <c r="W14" t="s">
        <v>133</v>
      </c>
      <c r="X14"/>
      <c r="Y14" t="s">
        <v>134</v>
      </c>
      <c r="Z14" t="s">
        <v>88</v>
      </c>
      <c r="AA14"/>
      <c r="AB14"/>
      <c r="AC14"/>
      <c r="AD14" t="s">
        <v>52</v>
      </c>
      <c r="AE14" t="s">
        <v>56</v>
      </c>
      <c r="AF14" t="s">
        <v>52</v>
      </c>
      <c r="AG14"/>
      <c r="AH14" t="s">
        <v>52</v>
      </c>
      <c r="AI14" t="s">
        <v>135</v>
      </c>
    </row>
    <row r="15" spans="1:36">
      <c r="A15"/>
      <c r="B15" t="s">
        <v>35</v>
      </c>
      <c r="C15" t="s">
        <v>136</v>
      </c>
      <c r="D15"/>
      <c r="E15"/>
      <c r="F15"/>
      <c r="G15"/>
      <c r="H15" t="s">
        <v>137</v>
      </c>
      <c r="I15" t="s">
        <v>37</v>
      </c>
      <c r="J15">
        <v>860041021</v>
      </c>
      <c r="K15">
        <v>0</v>
      </c>
      <c r="L15" t="s">
        <v>138</v>
      </c>
      <c r="M15" t="s">
        <v>139</v>
      </c>
      <c r="N15" t="s">
        <v>40</v>
      </c>
      <c r="O15">
        <v>110221</v>
      </c>
      <c r="P15" t="s">
        <v>139</v>
      </c>
      <c r="Q15" t="s">
        <v>40</v>
      </c>
      <c r="R15">
        <v>110221</v>
      </c>
      <c r="S15" t="s">
        <v>41</v>
      </c>
      <c r="T15" t="s">
        <v>42</v>
      </c>
      <c r="U15" t="s">
        <v>140</v>
      </c>
      <c r="V15"/>
      <c r="W15"/>
      <c r="X15"/>
      <c r="Y15"/>
      <c r="Z15" t="s">
        <v>54</v>
      </c>
      <c r="AA15"/>
      <c r="AB15" t="s">
        <v>141</v>
      </c>
      <c r="AC15" t="s">
        <v>142</v>
      </c>
      <c r="AD15" t="s">
        <v>42</v>
      </c>
      <c r="AE15">
        <v>5811</v>
      </c>
      <c r="AF15" t="s">
        <v>42</v>
      </c>
      <c r="AG15">
        <v>5811</v>
      </c>
      <c r="AH15" t="s">
        <v>42</v>
      </c>
      <c r="AI15" t="s">
        <v>143</v>
      </c>
    </row>
    <row r="16" spans="1:36">
      <c r="A16"/>
      <c r="B16" t="s">
        <v>35</v>
      </c>
      <c r="C16" t="s">
        <v>144</v>
      </c>
      <c r="D16"/>
      <c r="E16"/>
      <c r="F16"/>
      <c r="G16"/>
      <c r="H16" t="s">
        <v>145</v>
      </c>
      <c r="I16" t="s">
        <v>37</v>
      </c>
      <c r="J16">
        <v>830501188</v>
      </c>
      <c r="K16">
        <v>7</v>
      </c>
      <c r="L16" t="s">
        <v>146</v>
      </c>
      <c r="M16" t="s">
        <v>147</v>
      </c>
      <c r="N16" t="s">
        <v>40</v>
      </c>
      <c r="O16">
        <v>111311</v>
      </c>
      <c r="P16" t="s">
        <v>147</v>
      </c>
      <c r="Q16" t="s">
        <v>40</v>
      </c>
      <c r="R16">
        <v>111311</v>
      </c>
      <c r="S16" t="s">
        <v>64</v>
      </c>
      <c r="T16" t="s">
        <v>52</v>
      </c>
      <c r="U16" t="s">
        <v>148</v>
      </c>
      <c r="V16"/>
      <c r="W16"/>
      <c r="X16"/>
      <c r="Y16"/>
      <c r="Z16" t="s">
        <v>54</v>
      </c>
      <c r="AA16">
        <v>2225</v>
      </c>
      <c r="AB16" t="s">
        <v>45</v>
      </c>
      <c r="AC16" t="s">
        <v>149</v>
      </c>
      <c r="AD16" t="s">
        <v>42</v>
      </c>
      <c r="AE16">
        <v>4761</v>
      </c>
      <c r="AF16" t="s">
        <v>42</v>
      </c>
      <c r="AG16">
        <v>4761</v>
      </c>
      <c r="AH16" t="s">
        <v>42</v>
      </c>
      <c r="AI16" t="s">
        <v>150</v>
      </c>
    </row>
    <row r="17" spans="1:36">
      <c r="A17"/>
      <c r="B17" t="s">
        <v>58</v>
      </c>
      <c r="C17"/>
      <c r="D17" t="s">
        <v>151</v>
      </c>
      <c r="E17"/>
      <c r="F17" t="s">
        <v>152</v>
      </c>
      <c r="G17" t="s">
        <v>153</v>
      </c>
      <c r="H17" t="s">
        <v>154</v>
      </c>
      <c r="I17" t="s">
        <v>37</v>
      </c>
      <c r="J17">
        <v>80066593</v>
      </c>
      <c r="K17">
        <v>0</v>
      </c>
      <c r="L17" t="s">
        <v>155</v>
      </c>
      <c r="M17"/>
      <c r="N17"/>
      <c r="O17"/>
      <c r="P17"/>
      <c r="Q17"/>
      <c r="R17"/>
      <c r="S17" t="s">
        <v>64</v>
      </c>
      <c r="T17" t="s">
        <v>52</v>
      </c>
      <c r="U17"/>
      <c r="V17">
        <v>3103349321</v>
      </c>
      <c r="W17" t="s">
        <v>156</v>
      </c>
      <c r="X17">
        <v>3103349621</v>
      </c>
      <c r="Y17" t="s">
        <v>157</v>
      </c>
      <c r="Z17" t="s">
        <v>67</v>
      </c>
      <c r="AA17"/>
      <c r="AB17"/>
      <c r="AC17"/>
      <c r="AD17" t="s">
        <v>52</v>
      </c>
      <c r="AE17" t="s">
        <v>56</v>
      </c>
      <c r="AF17" t="s">
        <v>42</v>
      </c>
      <c r="AG17">
        <v>4761</v>
      </c>
      <c r="AH17" t="s">
        <v>42</v>
      </c>
      <c r="AI17" t="s">
        <v>158</v>
      </c>
    </row>
    <row r="18" spans="1:36">
      <c r="A18"/>
      <c r="B18" t="s">
        <v>35</v>
      </c>
      <c r="C18" t="s">
        <v>159</v>
      </c>
      <c r="D18"/>
      <c r="E18"/>
      <c r="F18"/>
      <c r="G18"/>
      <c r="H18" t="s">
        <v>160</v>
      </c>
      <c r="I18" t="s">
        <v>37</v>
      </c>
      <c r="J18">
        <v>900119438</v>
      </c>
      <c r="K18">
        <v>1</v>
      </c>
      <c r="L18" t="s">
        <v>161</v>
      </c>
      <c r="M18" t="s">
        <v>162</v>
      </c>
      <c r="N18" t="s">
        <v>40</v>
      </c>
      <c r="O18">
        <v>110231</v>
      </c>
      <c r="P18" t="s">
        <v>162</v>
      </c>
      <c r="Q18" t="s">
        <v>40</v>
      </c>
      <c r="R18">
        <v>110231</v>
      </c>
      <c r="S18" t="s">
        <v>41</v>
      </c>
      <c r="T18" t="s">
        <v>42</v>
      </c>
      <c r="U18"/>
      <c r="V18"/>
      <c r="W18"/>
      <c r="X18"/>
      <c r="Y18"/>
      <c r="Z18" t="s">
        <v>88</v>
      </c>
      <c r="AA18"/>
      <c r="AB18" t="s">
        <v>163</v>
      </c>
      <c r="AC18" t="s">
        <v>164</v>
      </c>
      <c r="AD18" t="s">
        <v>52</v>
      </c>
      <c r="AE18">
        <v>4610</v>
      </c>
      <c r="AF18" t="s">
        <v>42</v>
      </c>
      <c r="AG18">
        <v>4761</v>
      </c>
      <c r="AH18" t="s">
        <v>42</v>
      </c>
      <c r="AI18" t="s">
        <v>165</v>
      </c>
    </row>
    <row r="19" spans="1:36">
      <c r="A19"/>
      <c r="B19" t="s">
        <v>35</v>
      </c>
      <c r="C19" t="s">
        <v>166</v>
      </c>
      <c r="D19"/>
      <c r="E19"/>
      <c r="F19"/>
      <c r="G19"/>
      <c r="H19" t="s">
        <v>167</v>
      </c>
      <c r="I19" t="s">
        <v>37</v>
      </c>
      <c r="J19">
        <v>900244356</v>
      </c>
      <c r="K19">
        <v>9</v>
      </c>
      <c r="L19" t="s">
        <v>168</v>
      </c>
      <c r="M19" t="s">
        <v>169</v>
      </c>
      <c r="N19" t="s">
        <v>40</v>
      </c>
      <c r="O19">
        <v>111311</v>
      </c>
      <c r="P19" t="s">
        <v>169</v>
      </c>
      <c r="Q19" t="s">
        <v>40</v>
      </c>
      <c r="R19">
        <v>111311</v>
      </c>
      <c r="S19" t="s">
        <v>41</v>
      </c>
      <c r="T19" t="s">
        <v>52</v>
      </c>
      <c r="U19"/>
      <c r="V19"/>
      <c r="W19"/>
      <c r="X19"/>
      <c r="Y19"/>
      <c r="Z19" t="s">
        <v>54</v>
      </c>
      <c r="AA19"/>
      <c r="AB19" t="s">
        <v>163</v>
      </c>
      <c r="AC19" t="s">
        <v>170</v>
      </c>
      <c r="AD19" t="s">
        <v>42</v>
      </c>
      <c r="AE19">
        <v>4761</v>
      </c>
      <c r="AF19" t="s">
        <v>42</v>
      </c>
      <c r="AG19">
        <v>4761</v>
      </c>
      <c r="AH19" t="s">
        <v>42</v>
      </c>
      <c r="AI19" t="s">
        <v>171</v>
      </c>
    </row>
    <row r="20" spans="1:36">
      <c r="A20"/>
      <c r="B20" t="s">
        <v>35</v>
      </c>
      <c r="C20" t="s">
        <v>172</v>
      </c>
      <c r="D20"/>
      <c r="E20"/>
      <c r="F20"/>
      <c r="G20"/>
      <c r="H20" t="s">
        <v>173</v>
      </c>
      <c r="I20" t="s">
        <v>37</v>
      </c>
      <c r="J20">
        <v>901456473</v>
      </c>
      <c r="K20">
        <v>6</v>
      </c>
      <c r="L20" t="s">
        <v>174</v>
      </c>
      <c r="M20" t="s">
        <v>175</v>
      </c>
      <c r="N20" t="s">
        <v>40</v>
      </c>
      <c r="O20">
        <v>110231</v>
      </c>
      <c r="P20" t="s">
        <v>175</v>
      </c>
      <c r="Q20" t="s">
        <v>40</v>
      </c>
      <c r="R20">
        <v>110231</v>
      </c>
      <c r="S20" t="s">
        <v>64</v>
      </c>
      <c r="T20" t="s">
        <v>52</v>
      </c>
      <c r="U20"/>
      <c r="V20"/>
      <c r="W20"/>
      <c r="X20"/>
      <c r="Y20"/>
      <c r="Z20" t="s">
        <v>88</v>
      </c>
      <c r="AA20"/>
      <c r="AB20" t="s">
        <v>45</v>
      </c>
      <c r="AC20" t="s">
        <v>176</v>
      </c>
      <c r="AD20" t="s">
        <v>52</v>
      </c>
      <c r="AE20" t="s">
        <v>56</v>
      </c>
      <c r="AF20" t="s">
        <v>42</v>
      </c>
      <c r="AG20">
        <v>4761</v>
      </c>
      <c r="AH20" t="s">
        <v>42</v>
      </c>
      <c r="AI20" t="s">
        <v>177</v>
      </c>
    </row>
    <row r="21" spans="1:36">
      <c r="A21"/>
      <c r="B21" t="s">
        <v>35</v>
      </c>
      <c r="C21" t="s">
        <v>178</v>
      </c>
      <c r="D21"/>
      <c r="E21"/>
      <c r="F21"/>
      <c r="G21"/>
      <c r="H21" t="s">
        <v>179</v>
      </c>
      <c r="I21" t="s">
        <v>37</v>
      </c>
      <c r="J21">
        <v>900951065</v>
      </c>
      <c r="K21">
        <v>3</v>
      </c>
      <c r="L21" t="s">
        <v>180</v>
      </c>
      <c r="M21" t="s">
        <v>181</v>
      </c>
      <c r="N21" t="s">
        <v>40</v>
      </c>
      <c r="O21">
        <v>110231</v>
      </c>
      <c r="P21" t="s">
        <v>181</v>
      </c>
      <c r="Q21" t="s">
        <v>40</v>
      </c>
      <c r="R21">
        <v>110231</v>
      </c>
      <c r="S21" t="s">
        <v>64</v>
      </c>
      <c r="T21" t="s">
        <v>52</v>
      </c>
      <c r="U21" t="s">
        <v>182</v>
      </c>
      <c r="V21"/>
      <c r="W21"/>
      <c r="X21"/>
      <c r="Y21"/>
      <c r="Z21" t="s">
        <v>44</v>
      </c>
      <c r="AA21"/>
      <c r="AB21" t="s">
        <v>45</v>
      </c>
      <c r="AC21" t="s">
        <v>183</v>
      </c>
      <c r="AD21" t="s">
        <v>42</v>
      </c>
      <c r="AE21">
        <v>4791</v>
      </c>
      <c r="AF21" t="s">
        <v>42</v>
      </c>
      <c r="AG21">
        <v>4791</v>
      </c>
      <c r="AH21" t="s">
        <v>42</v>
      </c>
      <c r="AI21" t="s">
        <v>184</v>
      </c>
    </row>
    <row r="22" spans="1:36">
      <c r="A22"/>
      <c r="B22" t="s">
        <v>35</v>
      </c>
      <c r="C22" t="s">
        <v>185</v>
      </c>
      <c r="D22"/>
      <c r="E22"/>
      <c r="F22"/>
      <c r="G22"/>
      <c r="H22" t="s">
        <v>186</v>
      </c>
      <c r="I22" t="s">
        <v>37</v>
      </c>
      <c r="J22">
        <v>900712290</v>
      </c>
      <c r="K22">
        <v>1</v>
      </c>
      <c r="L22" t="s">
        <v>187</v>
      </c>
      <c r="M22" t="s">
        <v>188</v>
      </c>
      <c r="N22" t="s">
        <v>40</v>
      </c>
      <c r="O22"/>
      <c r="P22" t="s">
        <v>188</v>
      </c>
      <c r="Q22" t="s">
        <v>40</v>
      </c>
      <c r="R22"/>
      <c r="S22" t="s">
        <v>64</v>
      </c>
      <c r="T22" t="s">
        <v>52</v>
      </c>
      <c r="U22" t="s">
        <v>189</v>
      </c>
      <c r="V22"/>
      <c r="W22"/>
      <c r="X22"/>
      <c r="Y22"/>
      <c r="Z22" t="s">
        <v>54</v>
      </c>
      <c r="AA22"/>
      <c r="AB22" t="s">
        <v>89</v>
      </c>
      <c r="AC22" t="s">
        <v>190</v>
      </c>
      <c r="AD22" t="s">
        <v>42</v>
      </c>
      <c r="AE22">
        <v>4769</v>
      </c>
      <c r="AF22" t="s">
        <v>52</v>
      </c>
      <c r="AG22"/>
      <c r="AH22" t="s">
        <v>52</v>
      </c>
      <c r="AI22" t="s">
        <v>191</v>
      </c>
    </row>
    <row r="23" spans="1:36">
      <c r="A23"/>
      <c r="B23" t="s">
        <v>35</v>
      </c>
      <c r="C23" t="s">
        <v>192</v>
      </c>
      <c r="D23"/>
      <c r="E23"/>
      <c r="F23"/>
      <c r="G23"/>
      <c r="H23" t="s">
        <v>192</v>
      </c>
      <c r="I23" t="s">
        <v>37</v>
      </c>
      <c r="J23">
        <v>900675415</v>
      </c>
      <c r="K23">
        <v>4</v>
      </c>
      <c r="L23" t="s">
        <v>193</v>
      </c>
      <c r="M23" t="s">
        <v>194</v>
      </c>
      <c r="N23" t="s">
        <v>40</v>
      </c>
      <c r="O23"/>
      <c r="P23" t="s">
        <v>194</v>
      </c>
      <c r="Q23" t="s">
        <v>40</v>
      </c>
      <c r="R23"/>
      <c r="S23" t="s">
        <v>64</v>
      </c>
      <c r="T23" t="s">
        <v>52</v>
      </c>
      <c r="U23" t="s">
        <v>195</v>
      </c>
      <c r="V23"/>
      <c r="W23"/>
      <c r="X23"/>
      <c r="Y23"/>
      <c r="Z23" t="s">
        <v>44</v>
      </c>
      <c r="AA23"/>
      <c r="AB23" t="s">
        <v>45</v>
      </c>
      <c r="AC23" t="s">
        <v>196</v>
      </c>
      <c r="AD23" t="s">
        <v>42</v>
      </c>
      <c r="AE23">
        <v>4761</v>
      </c>
      <c r="AF23" t="s">
        <v>42</v>
      </c>
      <c r="AG23">
        <v>4761</v>
      </c>
      <c r="AH23" t="s">
        <v>52</v>
      </c>
      <c r="AI23" t="s">
        <v>197</v>
      </c>
    </row>
    <row r="24" spans="1:36">
      <c r="A24"/>
      <c r="B24" t="s">
        <v>35</v>
      </c>
      <c r="C24" t="s">
        <v>198</v>
      </c>
      <c r="D24"/>
      <c r="E24"/>
      <c r="F24"/>
      <c r="G24"/>
      <c r="H24" t="s">
        <v>199</v>
      </c>
      <c r="I24" t="s">
        <v>37</v>
      </c>
      <c r="J24">
        <v>830141248</v>
      </c>
      <c r="K24">
        <v>5</v>
      </c>
      <c r="L24" t="s">
        <v>200</v>
      </c>
      <c r="M24" t="s">
        <v>201</v>
      </c>
      <c r="N24" t="s">
        <v>40</v>
      </c>
      <c r="O24">
        <v>111711</v>
      </c>
      <c r="P24" t="s">
        <v>201</v>
      </c>
      <c r="Q24" t="s">
        <v>40</v>
      </c>
      <c r="R24">
        <v>111711</v>
      </c>
      <c r="S24" t="s">
        <v>41</v>
      </c>
      <c r="T24" t="s">
        <v>42</v>
      </c>
      <c r="U24" t="s">
        <v>202</v>
      </c>
      <c r="V24"/>
      <c r="W24"/>
      <c r="X24"/>
      <c r="Y24"/>
      <c r="Z24" t="s">
        <v>44</v>
      </c>
      <c r="AA24"/>
      <c r="AB24" t="s">
        <v>45</v>
      </c>
      <c r="AC24" t="s">
        <v>203</v>
      </c>
      <c r="AD24" t="s">
        <v>42</v>
      </c>
      <c r="AE24">
        <v>5811</v>
      </c>
      <c r="AF24" t="s">
        <v>42</v>
      </c>
      <c r="AG24">
        <v>5811</v>
      </c>
      <c r="AH24" t="s">
        <v>42</v>
      </c>
      <c r="AI24" t="s">
        <v>204</v>
      </c>
    </row>
    <row r="25" spans="1:36">
      <c r="A25"/>
      <c r="B25" t="s">
        <v>35</v>
      </c>
      <c r="C25" t="s">
        <v>205</v>
      </c>
      <c r="D25"/>
      <c r="E25"/>
      <c r="F25"/>
      <c r="G25"/>
      <c r="H25" t="s">
        <v>205</v>
      </c>
      <c r="I25" t="s">
        <v>37</v>
      </c>
      <c r="J25">
        <v>900699497</v>
      </c>
      <c r="K25">
        <v>1</v>
      </c>
      <c r="L25" t="s">
        <v>206</v>
      </c>
      <c r="M25" t="s">
        <v>207</v>
      </c>
      <c r="N25" t="s">
        <v>208</v>
      </c>
      <c r="O25">
        <v>760043</v>
      </c>
      <c r="P25" t="s">
        <v>207</v>
      </c>
      <c r="Q25" t="s">
        <v>208</v>
      </c>
      <c r="R25">
        <v>760043</v>
      </c>
      <c r="S25" t="s">
        <v>64</v>
      </c>
      <c r="T25" t="s">
        <v>52</v>
      </c>
      <c r="U25" t="s">
        <v>209</v>
      </c>
      <c r="V25"/>
      <c r="W25"/>
      <c r="X25"/>
      <c r="Y25"/>
      <c r="Z25" t="s">
        <v>44</v>
      </c>
      <c r="AA25"/>
      <c r="AB25" t="s">
        <v>45</v>
      </c>
      <c r="AC25" t="s">
        <v>210</v>
      </c>
      <c r="AD25" t="s">
        <v>42</v>
      </c>
      <c r="AE25">
        <v>4719</v>
      </c>
      <c r="AF25" t="s">
        <v>52</v>
      </c>
      <c r="AG25"/>
      <c r="AH25" t="s">
        <v>42</v>
      </c>
      <c r="AI25" t="s">
        <v>211</v>
      </c>
    </row>
    <row r="26" spans="1:36">
      <c r="A26"/>
      <c r="B26" t="s">
        <v>35</v>
      </c>
      <c r="C26" t="s">
        <v>212</v>
      </c>
      <c r="D26"/>
      <c r="E26"/>
      <c r="F26"/>
      <c r="G26"/>
      <c r="H26" t="s">
        <v>212</v>
      </c>
      <c r="I26" t="s">
        <v>37</v>
      </c>
      <c r="J26">
        <v>14809349931</v>
      </c>
      <c r="K26">
        <v>5</v>
      </c>
      <c r="L26" t="s">
        <v>213</v>
      </c>
      <c r="M26" t="s">
        <v>214</v>
      </c>
      <c r="N26" t="s">
        <v>208</v>
      </c>
      <c r="O26">
        <v>760033</v>
      </c>
      <c r="P26" t="s">
        <v>214</v>
      </c>
      <c r="Q26" t="s">
        <v>208</v>
      </c>
      <c r="R26">
        <v>760033</v>
      </c>
      <c r="S26" t="s">
        <v>64</v>
      </c>
      <c r="T26" t="s">
        <v>52</v>
      </c>
      <c r="U26" t="s">
        <v>215</v>
      </c>
      <c r="V26"/>
      <c r="W26"/>
      <c r="X26"/>
      <c r="Y26"/>
      <c r="Z26" t="s">
        <v>44</v>
      </c>
      <c r="AA26"/>
      <c r="AB26" t="s">
        <v>45</v>
      </c>
      <c r="AC26" t="s">
        <v>216</v>
      </c>
      <c r="AD26" t="s">
        <v>42</v>
      </c>
      <c r="AE26">
        <v>5811</v>
      </c>
      <c r="AF26" t="s">
        <v>52</v>
      </c>
      <c r="AG26"/>
      <c r="AH26" t="s">
        <v>42</v>
      </c>
      <c r="AI26" t="s">
        <v>217</v>
      </c>
    </row>
    <row r="27" spans="1:36">
      <c r="A27"/>
      <c r="B27" t="s">
        <v>58</v>
      </c>
      <c r="C27"/>
      <c r="D27" t="s">
        <v>218</v>
      </c>
      <c r="E27" t="s">
        <v>219</v>
      </c>
      <c r="F27" t="s">
        <v>220</v>
      </c>
      <c r="G27" t="s">
        <v>221</v>
      </c>
      <c r="H27" t="s">
        <v>222</v>
      </c>
      <c r="I27" t="s">
        <v>63</v>
      </c>
      <c r="J27">
        <v>41934800</v>
      </c>
      <c r="K27"/>
      <c r="L27"/>
      <c r="M27"/>
      <c r="N27"/>
      <c r="O27"/>
      <c r="P27"/>
      <c r="Q27"/>
      <c r="R27"/>
      <c r="S27" t="s">
        <v>64</v>
      </c>
      <c r="T27" t="s">
        <v>52</v>
      </c>
      <c r="U27" t="s">
        <v>223</v>
      </c>
      <c r="V27">
        <v>3217217403</v>
      </c>
      <c r="W27" t="s">
        <v>224</v>
      </c>
      <c r="X27"/>
      <c r="Y27" t="s">
        <v>225</v>
      </c>
      <c r="Z27" t="s">
        <v>54</v>
      </c>
      <c r="AA27"/>
      <c r="AB27"/>
      <c r="AC27"/>
      <c r="AD27" t="s">
        <v>42</v>
      </c>
      <c r="AE27">
        <v>4761</v>
      </c>
      <c r="AF27" t="s">
        <v>52</v>
      </c>
      <c r="AG27"/>
      <c r="AH27" t="s">
        <v>42</v>
      </c>
      <c r="AI27" t="s">
        <v>57</v>
      </c>
    </row>
    <row r="28" spans="1:36">
      <c r="A28" t="s">
        <v>226</v>
      </c>
      <c r="B28" t="s">
        <v>35</v>
      </c>
      <c r="C28" t="s">
        <v>227</v>
      </c>
      <c r="D28"/>
      <c r="E28"/>
      <c r="F28"/>
      <c r="G28"/>
      <c r="H28" t="s">
        <v>228</v>
      </c>
      <c r="I28" t="s">
        <v>37</v>
      </c>
      <c r="J28">
        <v>901161903</v>
      </c>
      <c r="K28">
        <v>4</v>
      </c>
      <c r="L28" t="s">
        <v>229</v>
      </c>
      <c r="M28" t="s">
        <v>230</v>
      </c>
      <c r="N28" t="s">
        <v>85</v>
      </c>
      <c r="O28"/>
      <c r="P28" t="s">
        <v>230</v>
      </c>
      <c r="Q28" t="s">
        <v>85</v>
      </c>
      <c r="R28"/>
      <c r="S28" t="s">
        <v>64</v>
      </c>
      <c r="T28" t="s">
        <v>42</v>
      </c>
      <c r="U28" t="s">
        <v>231</v>
      </c>
      <c r="V28"/>
      <c r="W28"/>
      <c r="X28"/>
      <c r="Y28"/>
      <c r="Z28" t="s">
        <v>44</v>
      </c>
      <c r="AA28">
        <v>14762316349</v>
      </c>
      <c r="AB28" t="s">
        <v>45</v>
      </c>
      <c r="AC28" t="s">
        <v>232</v>
      </c>
      <c r="AD28" t="s">
        <v>42</v>
      </c>
      <c r="AE28">
        <v>4761</v>
      </c>
      <c r="AF28" t="s">
        <v>52</v>
      </c>
      <c r="AG28"/>
      <c r="AH28" t="s">
        <v>42</v>
      </c>
      <c r="AI28" t="s">
        <v>233</v>
      </c>
    </row>
    <row r="29" spans="1:36">
      <c r="A29"/>
      <c r="B29" t="s">
        <v>35</v>
      </c>
      <c r="C29" t="s">
        <v>234</v>
      </c>
      <c r="D29"/>
      <c r="E29"/>
      <c r="F29"/>
      <c r="G29"/>
      <c r="H29" t="s">
        <v>234</v>
      </c>
      <c r="I29" t="s">
        <v>37</v>
      </c>
      <c r="J29">
        <v>901523724</v>
      </c>
      <c r="K29">
        <v>7</v>
      </c>
      <c r="L29">
        <v>3432634</v>
      </c>
      <c r="M29" t="s">
        <v>235</v>
      </c>
      <c r="N29" t="s">
        <v>40</v>
      </c>
      <c r="O29">
        <v>111311</v>
      </c>
      <c r="P29" t="s">
        <v>235</v>
      </c>
      <c r="Q29" t="s">
        <v>40</v>
      </c>
      <c r="R29">
        <v>111311</v>
      </c>
      <c r="S29" t="s">
        <v>64</v>
      </c>
      <c r="T29" t="s">
        <v>52</v>
      </c>
      <c r="U29"/>
      <c r="V29"/>
      <c r="W29"/>
      <c r="X29"/>
      <c r="Y29"/>
      <c r="Z29" t="s">
        <v>88</v>
      </c>
      <c r="AA29"/>
      <c r="AB29" t="s">
        <v>45</v>
      </c>
      <c r="AC29" t="s">
        <v>236</v>
      </c>
      <c r="AD29" t="s">
        <v>52</v>
      </c>
      <c r="AE29" t="s">
        <v>56</v>
      </c>
      <c r="AF29" t="s">
        <v>52</v>
      </c>
      <c r="AG29"/>
      <c r="AH29" t="s">
        <v>52</v>
      </c>
      <c r="AI29" t="s">
        <v>107</v>
      </c>
    </row>
    <row r="30" spans="1:36">
      <c r="A30"/>
      <c r="B30" t="s">
        <v>58</v>
      </c>
      <c r="C30"/>
      <c r="D30" t="s">
        <v>237</v>
      </c>
      <c r="E30" t="s">
        <v>238</v>
      </c>
      <c r="F30" t="s">
        <v>239</v>
      </c>
      <c r="G30" t="s">
        <v>240</v>
      </c>
      <c r="H30" t="s">
        <v>241</v>
      </c>
      <c r="I30" t="s">
        <v>63</v>
      </c>
      <c r="J30">
        <v>98572829</v>
      </c>
      <c r="K30"/>
      <c r="L30"/>
      <c r="M30"/>
      <c r="N30"/>
      <c r="O30"/>
      <c r="P30"/>
      <c r="Q30"/>
      <c r="R30"/>
      <c r="S30" t="s">
        <v>64</v>
      </c>
      <c r="T30" t="s">
        <v>52</v>
      </c>
      <c r="U30" t="s">
        <v>242</v>
      </c>
      <c r="V30">
        <v>3014266918</v>
      </c>
      <c r="W30" t="s">
        <v>243</v>
      </c>
      <c r="X30">
        <v>3014266918</v>
      </c>
      <c r="Y30" t="s">
        <v>244</v>
      </c>
      <c r="Z30" t="s">
        <v>54</v>
      </c>
      <c r="AA30"/>
      <c r="AB30"/>
      <c r="AC30"/>
      <c r="AD30" t="s">
        <v>52</v>
      </c>
      <c r="AE30" t="s">
        <v>56</v>
      </c>
      <c r="AF30" t="s">
        <v>52</v>
      </c>
      <c r="AG30"/>
      <c r="AH30" t="s">
        <v>52</v>
      </c>
      <c r="AI30" t="s">
        <v>245</v>
      </c>
    </row>
    <row r="31" spans="1:36">
      <c r="A31"/>
      <c r="B31" t="s">
        <v>58</v>
      </c>
      <c r="C31"/>
      <c r="D31" t="s">
        <v>246</v>
      </c>
      <c r="E31" t="s">
        <v>247</v>
      </c>
      <c r="F31" t="s">
        <v>102</v>
      </c>
      <c r="G31" t="s">
        <v>248</v>
      </c>
      <c r="H31" t="s">
        <v>249</v>
      </c>
      <c r="I31" t="s">
        <v>63</v>
      </c>
      <c r="J31">
        <v>80927710</v>
      </c>
      <c r="K31"/>
      <c r="L31"/>
      <c r="M31"/>
      <c r="N31"/>
      <c r="O31"/>
      <c r="P31"/>
      <c r="Q31"/>
      <c r="R31"/>
      <c r="S31" t="s">
        <v>64</v>
      </c>
      <c r="T31" t="s">
        <v>52</v>
      </c>
      <c r="U31"/>
      <c r="V31">
        <v>3202707917</v>
      </c>
      <c r="W31"/>
      <c r="X31"/>
      <c r="Y31" t="s">
        <v>250</v>
      </c>
      <c r="Z31" t="s">
        <v>88</v>
      </c>
      <c r="AA31"/>
      <c r="AB31"/>
      <c r="AC31"/>
      <c r="AD31" t="s">
        <v>52</v>
      </c>
      <c r="AE31" t="s">
        <v>56</v>
      </c>
      <c r="AF31" t="s">
        <v>52</v>
      </c>
      <c r="AG31"/>
      <c r="AH31" t="s">
        <v>52</v>
      </c>
      <c r="AI31" t="s">
        <v>251</v>
      </c>
    </row>
    <row r="32" spans="1:36">
      <c r="A32"/>
      <c r="B32" t="s">
        <v>35</v>
      </c>
      <c r="C32" t="s">
        <v>252</v>
      </c>
      <c r="D32"/>
      <c r="E32"/>
      <c r="F32"/>
      <c r="G32"/>
      <c r="H32"/>
      <c r="I32" t="s">
        <v>37</v>
      </c>
      <c r="J32">
        <v>890201213</v>
      </c>
      <c r="K32">
        <v>4</v>
      </c>
      <c r="L32"/>
      <c r="M32" t="s">
        <v>253</v>
      </c>
      <c r="N32" t="s">
        <v>254</v>
      </c>
      <c r="O32"/>
      <c r="P32" t="s">
        <v>253</v>
      </c>
      <c r="Q32" t="s">
        <v>254</v>
      </c>
      <c r="R32"/>
      <c r="S32" t="s">
        <v>41</v>
      </c>
      <c r="T32" t="s">
        <v>52</v>
      </c>
      <c r="U32"/>
      <c r="V32"/>
      <c r="W32"/>
      <c r="X32"/>
      <c r="Y32"/>
      <c r="Z32" t="s">
        <v>44</v>
      </c>
      <c r="AA32"/>
      <c r="AB32" t="s">
        <v>89</v>
      </c>
      <c r="AC32" t="s">
        <v>255</v>
      </c>
      <c r="AD32" t="s">
        <v>42</v>
      </c>
      <c r="AE32">
        <v>8544</v>
      </c>
      <c r="AF32" t="s">
        <v>52</v>
      </c>
      <c r="AG32"/>
      <c r="AH32" t="s">
        <v>42</v>
      </c>
      <c r="AI32" t="s">
        <v>256</v>
      </c>
    </row>
    <row r="33" spans="1:36">
      <c r="A33"/>
      <c r="B33" t="s">
        <v>58</v>
      </c>
      <c r="C33"/>
      <c r="D33" t="s">
        <v>257</v>
      </c>
      <c r="E33"/>
      <c r="F33" t="s">
        <v>258</v>
      </c>
      <c r="G33" t="s">
        <v>259</v>
      </c>
      <c r="H33" t="s">
        <v>260</v>
      </c>
      <c r="I33" t="s">
        <v>63</v>
      </c>
      <c r="J33">
        <v>39688018</v>
      </c>
      <c r="K33"/>
      <c r="L33"/>
      <c r="M33"/>
      <c r="N33"/>
      <c r="O33"/>
      <c r="P33"/>
      <c r="Q33"/>
      <c r="R33"/>
      <c r="S33" t="s">
        <v>41</v>
      </c>
      <c r="T33" t="s">
        <v>52</v>
      </c>
      <c r="U33" t="s">
        <v>261</v>
      </c>
      <c r="V33">
        <v>3163001530</v>
      </c>
      <c r="W33" t="s">
        <v>262</v>
      </c>
      <c r="X33">
        <v>3163001530</v>
      </c>
      <c r="Y33" t="s">
        <v>263</v>
      </c>
      <c r="Z33" t="s">
        <v>54</v>
      </c>
      <c r="AA33"/>
      <c r="AB33"/>
      <c r="AC33"/>
      <c r="AD33" t="s">
        <v>42</v>
      </c>
      <c r="AE33">
        <v>4761</v>
      </c>
      <c r="AF33" t="s">
        <v>42</v>
      </c>
      <c r="AG33">
        <v>4761</v>
      </c>
      <c r="AH33" t="s">
        <v>52</v>
      </c>
      <c r="AI33" t="s">
        <v>264</v>
      </c>
    </row>
    <row r="34" spans="1:36">
      <c r="A34"/>
      <c r="B34" t="s">
        <v>35</v>
      </c>
      <c r="C34" t="s">
        <v>265</v>
      </c>
      <c r="D34"/>
      <c r="E34"/>
      <c r="F34"/>
      <c r="G34"/>
      <c r="H34" t="s">
        <v>266</v>
      </c>
      <c r="I34" t="s">
        <v>37</v>
      </c>
      <c r="J34">
        <v>900815243</v>
      </c>
      <c r="K34">
        <v>6</v>
      </c>
      <c r="L34" t="s">
        <v>124</v>
      </c>
      <c r="M34" t="s">
        <v>125</v>
      </c>
      <c r="N34" t="s">
        <v>40</v>
      </c>
      <c r="O34">
        <v>111321</v>
      </c>
      <c r="P34" t="s">
        <v>125</v>
      </c>
      <c r="Q34" t="s">
        <v>40</v>
      </c>
      <c r="R34">
        <v>111321</v>
      </c>
      <c r="S34" t="s">
        <v>64</v>
      </c>
      <c r="T34" t="s">
        <v>52</v>
      </c>
      <c r="U34" t="s">
        <v>126</v>
      </c>
      <c r="V34"/>
      <c r="W34"/>
      <c r="X34"/>
      <c r="Y34"/>
      <c r="Z34" t="s">
        <v>67</v>
      </c>
      <c r="AA34"/>
      <c r="AB34" t="s">
        <v>45</v>
      </c>
      <c r="AC34" t="s">
        <v>127</v>
      </c>
      <c r="AD34" t="s">
        <v>52</v>
      </c>
      <c r="AE34" t="s">
        <v>56</v>
      </c>
      <c r="AF34" t="s">
        <v>42</v>
      </c>
      <c r="AG34">
        <v>4761</v>
      </c>
      <c r="AH34" t="s">
        <v>52</v>
      </c>
      <c r="AI34" t="s">
        <v>267</v>
      </c>
    </row>
    <row r="35" spans="1:36">
      <c r="A35"/>
      <c r="B35" t="s">
        <v>58</v>
      </c>
      <c r="C35"/>
      <c r="D35" t="s">
        <v>268</v>
      </c>
      <c r="E35" t="s">
        <v>269</v>
      </c>
      <c r="F35" t="s">
        <v>270</v>
      </c>
      <c r="G35" t="s">
        <v>271</v>
      </c>
      <c r="H35" t="s">
        <v>272</v>
      </c>
      <c r="I35" t="s">
        <v>63</v>
      </c>
      <c r="J35">
        <v>1093781931</v>
      </c>
      <c r="K35"/>
      <c r="L35"/>
      <c r="M35"/>
      <c r="N35"/>
      <c r="O35"/>
      <c r="P35"/>
      <c r="Q35"/>
      <c r="R35"/>
      <c r="S35" t="s">
        <v>64</v>
      </c>
      <c r="T35" t="s">
        <v>52</v>
      </c>
      <c r="U35" t="s">
        <v>273</v>
      </c>
      <c r="V35">
        <v>3153590583</v>
      </c>
      <c r="W35" t="s">
        <v>274</v>
      </c>
      <c r="X35">
        <v>3153590583</v>
      </c>
      <c r="Y35" t="s">
        <v>275</v>
      </c>
      <c r="Z35" t="s">
        <v>88</v>
      </c>
      <c r="AA35"/>
      <c r="AB35"/>
      <c r="AC35"/>
      <c r="AD35" t="s">
        <v>52</v>
      </c>
      <c r="AE35" t="s">
        <v>56</v>
      </c>
      <c r="AF35" t="s">
        <v>52</v>
      </c>
      <c r="AG35"/>
      <c r="AH35" t="s">
        <v>52</v>
      </c>
      <c r="AI35" t="s">
        <v>276</v>
      </c>
    </row>
    <row r="36" spans="1:36">
      <c r="A36"/>
      <c r="B36" t="s">
        <v>58</v>
      </c>
      <c r="C36"/>
      <c r="D36" t="s">
        <v>277</v>
      </c>
      <c r="E36"/>
      <c r="F36" t="s">
        <v>278</v>
      </c>
      <c r="G36" t="s">
        <v>279</v>
      </c>
      <c r="H36" t="s">
        <v>280</v>
      </c>
      <c r="I36" t="s">
        <v>63</v>
      </c>
      <c r="J36">
        <v>70414610</v>
      </c>
      <c r="K36"/>
      <c r="L36"/>
      <c r="M36"/>
      <c r="N36"/>
      <c r="O36"/>
      <c r="P36"/>
      <c r="Q36"/>
      <c r="R36"/>
      <c r="S36" t="s">
        <v>41</v>
      </c>
      <c r="T36" t="s">
        <v>52</v>
      </c>
      <c r="U36"/>
      <c r="V36">
        <v>3113865889</v>
      </c>
      <c r="W36"/>
      <c r="X36">
        <v>3113865889</v>
      </c>
      <c r="Y36" t="s">
        <v>281</v>
      </c>
      <c r="Z36" t="s">
        <v>88</v>
      </c>
      <c r="AA36"/>
      <c r="AB36"/>
      <c r="AC36"/>
      <c r="AD36" t="s">
        <v>52</v>
      </c>
      <c r="AE36" t="s">
        <v>56</v>
      </c>
      <c r="AF36" t="s">
        <v>52</v>
      </c>
      <c r="AG36"/>
      <c r="AH36" t="s">
        <v>52</v>
      </c>
      <c r="AI36" t="s">
        <v>282</v>
      </c>
    </row>
    <row r="37" spans="1:36">
      <c r="A37"/>
      <c r="B37" t="s">
        <v>35</v>
      </c>
      <c r="C37" t="s">
        <v>283</v>
      </c>
      <c r="D37"/>
      <c r="E37"/>
      <c r="F37"/>
      <c r="G37"/>
      <c r="H37" t="s">
        <v>284</v>
      </c>
      <c r="I37" t="s">
        <v>37</v>
      </c>
      <c r="J37">
        <v>901556870</v>
      </c>
      <c r="K37">
        <v>6</v>
      </c>
      <c r="L37" t="s">
        <v>285</v>
      </c>
      <c r="M37" t="s">
        <v>39</v>
      </c>
      <c r="N37" t="s">
        <v>40</v>
      </c>
      <c r="O37">
        <v>110321</v>
      </c>
      <c r="P37" t="s">
        <v>39</v>
      </c>
      <c r="Q37" t="s">
        <v>40</v>
      </c>
      <c r="R37">
        <v>110321</v>
      </c>
      <c r="S37" t="s">
        <v>64</v>
      </c>
      <c r="T37" t="s">
        <v>52</v>
      </c>
      <c r="U37" t="s">
        <v>284</v>
      </c>
      <c r="V37"/>
      <c r="W37"/>
      <c r="X37"/>
      <c r="Y37"/>
      <c r="Z37" t="s">
        <v>44</v>
      </c>
      <c r="AA37"/>
      <c r="AB37" t="s">
        <v>45</v>
      </c>
      <c r="AC37" t="s">
        <v>286</v>
      </c>
      <c r="AD37" t="s">
        <v>42</v>
      </c>
      <c r="AE37">
        <v>4761</v>
      </c>
      <c r="AF37" t="s">
        <v>42</v>
      </c>
      <c r="AG37">
        <v>4761</v>
      </c>
      <c r="AH37" t="s">
        <v>52</v>
      </c>
      <c r="AI37" t="s">
        <v>287</v>
      </c>
    </row>
    <row r="38" spans="1:36">
      <c r="A38"/>
      <c r="B38" t="s">
        <v>58</v>
      </c>
      <c r="C38"/>
      <c r="D38" t="s">
        <v>288</v>
      </c>
      <c r="E38"/>
      <c r="F38" t="s">
        <v>289</v>
      </c>
      <c r="G38" t="s">
        <v>290</v>
      </c>
      <c r="H38" t="s">
        <v>291</v>
      </c>
      <c r="I38" t="s">
        <v>63</v>
      </c>
      <c r="J38">
        <v>24719419</v>
      </c>
      <c r="K38"/>
      <c r="L38"/>
      <c r="M38"/>
      <c r="N38"/>
      <c r="O38"/>
      <c r="P38"/>
      <c r="Q38"/>
      <c r="R38"/>
      <c r="S38" t="s">
        <v>41</v>
      </c>
      <c r="T38" t="s">
        <v>52</v>
      </c>
      <c r="U38"/>
      <c r="V38">
        <v>3123457023</v>
      </c>
      <c r="W38" t="s">
        <v>292</v>
      </c>
      <c r="X38"/>
      <c r="Y38" t="s">
        <v>291</v>
      </c>
      <c r="Z38" t="s">
        <v>67</v>
      </c>
      <c r="AA38"/>
      <c r="AB38"/>
      <c r="AC38"/>
      <c r="AD38" t="s">
        <v>52</v>
      </c>
      <c r="AE38" t="s">
        <v>56</v>
      </c>
      <c r="AF38" t="s">
        <v>52</v>
      </c>
      <c r="AG38"/>
      <c r="AH38" t="s">
        <v>52</v>
      </c>
      <c r="AI38" t="s">
        <v>293</v>
      </c>
    </row>
    <row r="39" spans="1:36">
      <c r="A39"/>
      <c r="B39" t="s">
        <v>58</v>
      </c>
      <c r="C39"/>
      <c r="D39" t="s">
        <v>294</v>
      </c>
      <c r="E39" t="s">
        <v>295</v>
      </c>
      <c r="F39" t="s">
        <v>296</v>
      </c>
      <c r="G39" t="s">
        <v>297</v>
      </c>
      <c r="H39" t="s">
        <v>298</v>
      </c>
      <c r="I39" t="s">
        <v>63</v>
      </c>
      <c r="J39">
        <v>52996719</v>
      </c>
      <c r="K39"/>
      <c r="L39"/>
      <c r="M39"/>
      <c r="N39"/>
      <c r="O39"/>
      <c r="P39"/>
      <c r="Q39"/>
      <c r="R39"/>
      <c r="S39" t="s">
        <v>41</v>
      </c>
      <c r="T39" t="s">
        <v>52</v>
      </c>
      <c r="U39"/>
      <c r="V39">
        <v>3124204273</v>
      </c>
      <c r="W39" t="s">
        <v>299</v>
      </c>
      <c r="X39"/>
      <c r="Y39" t="s">
        <v>300</v>
      </c>
      <c r="Z39" t="s">
        <v>88</v>
      </c>
      <c r="AA39"/>
      <c r="AB39"/>
      <c r="AC39"/>
      <c r="AD39" t="s">
        <v>52</v>
      </c>
      <c r="AE39" t="s">
        <v>56</v>
      </c>
      <c r="AF39" t="s">
        <v>52</v>
      </c>
      <c r="AG39"/>
      <c r="AH39" t="s">
        <v>52</v>
      </c>
      <c r="AI39" t="s">
        <v>301</v>
      </c>
    </row>
    <row r="40" spans="1:36">
      <c r="A40"/>
      <c r="B40" t="s">
        <v>35</v>
      </c>
      <c r="C40" t="s">
        <v>302</v>
      </c>
      <c r="D40"/>
      <c r="E40"/>
      <c r="F40"/>
      <c r="G40"/>
      <c r="H40" t="s">
        <v>303</v>
      </c>
      <c r="I40" t="s">
        <v>37</v>
      </c>
      <c r="J40">
        <v>860041021</v>
      </c>
      <c r="K40">
        <v>0</v>
      </c>
      <c r="L40"/>
      <c r="M40" t="s">
        <v>139</v>
      </c>
      <c r="N40" t="s">
        <v>40</v>
      </c>
      <c r="O40"/>
      <c r="P40" t="s">
        <v>139</v>
      </c>
      <c r="Q40" t="s">
        <v>40</v>
      </c>
      <c r="R40"/>
      <c r="S40" t="s">
        <v>64</v>
      </c>
      <c r="T40" t="s">
        <v>52</v>
      </c>
      <c r="U40" t="s">
        <v>304</v>
      </c>
      <c r="V40"/>
      <c r="W40"/>
      <c r="X40"/>
      <c r="Y40"/>
      <c r="Z40" t="s">
        <v>54</v>
      </c>
      <c r="AA40"/>
      <c r="AB40" t="s">
        <v>141</v>
      </c>
      <c r="AC40" t="s">
        <v>142</v>
      </c>
      <c r="AD40" t="s">
        <v>42</v>
      </c>
      <c r="AE40">
        <v>5811</v>
      </c>
      <c r="AF40" t="s">
        <v>42</v>
      </c>
      <c r="AG40">
        <v>5811</v>
      </c>
      <c r="AH40" t="s">
        <v>42</v>
      </c>
      <c r="AI40" t="s">
        <v>305</v>
      </c>
    </row>
    <row r="41" spans="1:36">
      <c r="A41"/>
      <c r="B41" t="s">
        <v>35</v>
      </c>
      <c r="C41" t="s">
        <v>306</v>
      </c>
      <c r="D41"/>
      <c r="E41"/>
      <c r="F41"/>
      <c r="G41"/>
      <c r="H41" t="s">
        <v>307</v>
      </c>
      <c r="I41" t="s">
        <v>37</v>
      </c>
      <c r="J41">
        <v>900119438</v>
      </c>
      <c r="K41">
        <v>1</v>
      </c>
      <c r="L41"/>
      <c r="M41" t="s">
        <v>162</v>
      </c>
      <c r="N41" t="s">
        <v>40</v>
      </c>
      <c r="O41">
        <v>110231</v>
      </c>
      <c r="P41" t="s">
        <v>162</v>
      </c>
      <c r="Q41" t="s">
        <v>40</v>
      </c>
      <c r="R41">
        <v>110231</v>
      </c>
      <c r="S41" t="s">
        <v>41</v>
      </c>
      <c r="T41" t="s">
        <v>52</v>
      </c>
      <c r="U41"/>
      <c r="V41"/>
      <c r="W41"/>
      <c r="X41"/>
      <c r="Y41"/>
      <c r="Z41" t="s">
        <v>88</v>
      </c>
      <c r="AA41"/>
      <c r="AB41" t="s">
        <v>163</v>
      </c>
      <c r="AC41" t="s">
        <v>308</v>
      </c>
      <c r="AD41" t="s">
        <v>52</v>
      </c>
      <c r="AE41" t="s">
        <v>56</v>
      </c>
      <c r="AF41" t="s">
        <v>42</v>
      </c>
      <c r="AG41">
        <v>4761</v>
      </c>
      <c r="AH41" t="s">
        <v>42</v>
      </c>
      <c r="AI41" t="s">
        <v>309</v>
      </c>
    </row>
    <row r="42" spans="1:36">
      <c r="A42"/>
      <c r="B42" t="s">
        <v>58</v>
      </c>
      <c r="C42"/>
      <c r="D42" t="s">
        <v>310</v>
      </c>
      <c r="E42" t="s">
        <v>218</v>
      </c>
      <c r="F42" t="s">
        <v>311</v>
      </c>
      <c r="G42" t="s">
        <v>312</v>
      </c>
      <c r="H42" t="s">
        <v>313</v>
      </c>
      <c r="I42" t="s">
        <v>63</v>
      </c>
      <c r="J42">
        <v>43252955</v>
      </c>
      <c r="K42"/>
      <c r="L42"/>
      <c r="M42"/>
      <c r="N42"/>
      <c r="O42"/>
      <c r="P42"/>
      <c r="Q42"/>
      <c r="R42"/>
      <c r="S42" t="s">
        <v>314</v>
      </c>
      <c r="T42" t="s">
        <v>52</v>
      </c>
      <c r="U42" t="s">
        <v>315</v>
      </c>
      <c r="V42">
        <v>3003662284</v>
      </c>
      <c r="W42"/>
      <c r="X42">
        <v>3003662284</v>
      </c>
      <c r="Y42" t="s">
        <v>316</v>
      </c>
      <c r="Z42" t="s">
        <v>88</v>
      </c>
      <c r="AA42"/>
      <c r="AB42"/>
      <c r="AC42"/>
      <c r="AD42" t="s">
        <v>52</v>
      </c>
      <c r="AE42" t="s">
        <v>56</v>
      </c>
      <c r="AF42" t="s">
        <v>52</v>
      </c>
      <c r="AG42"/>
      <c r="AH42" t="s">
        <v>52</v>
      </c>
      <c r="AI42" t="s">
        <v>317</v>
      </c>
    </row>
    <row r="43" spans="1:36">
      <c r="A43"/>
      <c r="B43" t="s">
        <v>35</v>
      </c>
      <c r="C43" t="s">
        <v>318</v>
      </c>
      <c r="D43"/>
      <c r="E43"/>
      <c r="F43"/>
      <c r="G43"/>
      <c r="H43"/>
      <c r="I43" t="s">
        <v>37</v>
      </c>
      <c r="J43">
        <v>800094949</v>
      </c>
      <c r="K43">
        <v>9</v>
      </c>
      <c r="L43" t="s">
        <v>319</v>
      </c>
      <c r="M43" t="s">
        <v>320</v>
      </c>
      <c r="N43" t="s">
        <v>40</v>
      </c>
      <c r="O43">
        <v>110311</v>
      </c>
      <c r="P43" t="s">
        <v>320</v>
      </c>
      <c r="Q43" t="s">
        <v>40</v>
      </c>
      <c r="R43">
        <v>110311</v>
      </c>
      <c r="S43" t="s">
        <v>41</v>
      </c>
      <c r="T43" t="s">
        <v>52</v>
      </c>
      <c r="U43"/>
      <c r="V43"/>
      <c r="W43"/>
      <c r="X43"/>
      <c r="Y43"/>
      <c r="Z43" t="s">
        <v>54</v>
      </c>
      <c r="AA43"/>
      <c r="AB43" t="s">
        <v>89</v>
      </c>
      <c r="AC43" t="s">
        <v>321</v>
      </c>
      <c r="AD43" t="s">
        <v>42</v>
      </c>
      <c r="AE43">
        <v>9102</v>
      </c>
      <c r="AF43" t="s">
        <v>52</v>
      </c>
      <c r="AG43"/>
      <c r="AH43" t="s">
        <v>52</v>
      </c>
      <c r="AI43" t="s">
        <v>322</v>
      </c>
    </row>
    <row r="44" spans="1:36">
      <c r="A44"/>
      <c r="B44" t="s">
        <v>58</v>
      </c>
      <c r="C44"/>
      <c r="D44" t="s">
        <v>323</v>
      </c>
      <c r="E44" t="s">
        <v>324</v>
      </c>
      <c r="F44" t="s">
        <v>325</v>
      </c>
      <c r="G44" t="s">
        <v>326</v>
      </c>
      <c r="H44" t="s">
        <v>327</v>
      </c>
      <c r="I44" t="s">
        <v>63</v>
      </c>
      <c r="J44">
        <v>12996842</v>
      </c>
      <c r="K44"/>
      <c r="L44"/>
      <c r="M44"/>
      <c r="N44"/>
      <c r="O44"/>
      <c r="P44"/>
      <c r="Q44"/>
      <c r="R44"/>
      <c r="S44" t="s">
        <v>64</v>
      </c>
      <c r="T44" t="s">
        <v>42</v>
      </c>
      <c r="U44" t="s">
        <v>328</v>
      </c>
      <c r="V44">
        <v>3003353398</v>
      </c>
      <c r="W44" t="s">
        <v>329</v>
      </c>
      <c r="X44">
        <v>3003353398</v>
      </c>
      <c r="Y44" t="s">
        <v>330</v>
      </c>
      <c r="Z44" t="s">
        <v>88</v>
      </c>
      <c r="AA44"/>
      <c r="AB44"/>
      <c r="AC44"/>
      <c r="AD44" t="s">
        <v>52</v>
      </c>
      <c r="AE44" t="s">
        <v>56</v>
      </c>
      <c r="AF44" t="s">
        <v>52</v>
      </c>
      <c r="AG44"/>
      <c r="AH44" t="s">
        <v>52</v>
      </c>
      <c r="AI44" t="s">
        <v>331</v>
      </c>
    </row>
    <row r="45" spans="1:36">
      <c r="A45"/>
      <c r="B45" t="s">
        <v>35</v>
      </c>
      <c r="C45" t="s">
        <v>332</v>
      </c>
      <c r="D45"/>
      <c r="E45"/>
      <c r="F45"/>
      <c r="G45"/>
      <c r="H45" t="s">
        <v>333</v>
      </c>
      <c r="I45" t="s">
        <v>37</v>
      </c>
      <c r="J45" t="s">
        <v>334</v>
      </c>
      <c r="K45">
        <v>4</v>
      </c>
      <c r="L45" t="s">
        <v>335</v>
      </c>
      <c r="M45" t="s">
        <v>336</v>
      </c>
      <c r="N45" t="s">
        <v>40</v>
      </c>
      <c r="O45">
        <v>110311</v>
      </c>
      <c r="P45" t="s">
        <v>336</v>
      </c>
      <c r="Q45" t="s">
        <v>40</v>
      </c>
      <c r="R45">
        <v>110311</v>
      </c>
      <c r="S45" t="s">
        <v>41</v>
      </c>
      <c r="T45" t="s">
        <v>52</v>
      </c>
      <c r="U45"/>
      <c r="V45"/>
      <c r="W45"/>
      <c r="X45"/>
      <c r="Y45"/>
      <c r="Z45" t="s">
        <v>44</v>
      </c>
      <c r="AA45"/>
      <c r="AB45" t="s">
        <v>45</v>
      </c>
      <c r="AC45" t="s">
        <v>337</v>
      </c>
      <c r="AD45" t="s">
        <v>42</v>
      </c>
      <c r="AE45">
        <v>4761</v>
      </c>
      <c r="AF45" t="s">
        <v>42</v>
      </c>
      <c r="AG45">
        <v>4761</v>
      </c>
      <c r="AH45" t="s">
        <v>52</v>
      </c>
      <c r="AI45" t="s">
        <v>338</v>
      </c>
    </row>
    <row r="46" spans="1:36">
      <c r="A46"/>
      <c r="B46" t="s">
        <v>58</v>
      </c>
      <c r="C46"/>
      <c r="D46" t="s">
        <v>339</v>
      </c>
      <c r="E46" t="s">
        <v>340</v>
      </c>
      <c r="F46" t="s">
        <v>341</v>
      </c>
      <c r="G46" t="s">
        <v>342</v>
      </c>
      <c r="H46" t="s">
        <v>343</v>
      </c>
      <c r="I46" t="s">
        <v>63</v>
      </c>
      <c r="J46">
        <v>79487573</v>
      </c>
      <c r="K46"/>
      <c r="L46"/>
      <c r="M46"/>
      <c r="N46"/>
      <c r="O46"/>
      <c r="P46"/>
      <c r="Q46"/>
      <c r="R46"/>
      <c r="S46" t="s">
        <v>64</v>
      </c>
      <c r="T46" t="s">
        <v>52</v>
      </c>
      <c r="U46" t="s">
        <v>344</v>
      </c>
      <c r="V46">
        <v>3105694909</v>
      </c>
      <c r="W46"/>
      <c r="X46">
        <v>3160480404</v>
      </c>
      <c r="Y46" t="s">
        <v>345</v>
      </c>
      <c r="Z46" t="s">
        <v>67</v>
      </c>
      <c r="AA46"/>
      <c r="AB46"/>
      <c r="AC46"/>
      <c r="AD46" t="s">
        <v>52</v>
      </c>
      <c r="AE46" t="s">
        <v>56</v>
      </c>
      <c r="AF46" t="s">
        <v>52</v>
      </c>
      <c r="AG46"/>
      <c r="AH46" t="s">
        <v>52</v>
      </c>
      <c r="AI46" t="s">
        <v>346</v>
      </c>
    </row>
    <row r="47" spans="1:36">
      <c r="A47"/>
      <c r="B47" t="s">
        <v>35</v>
      </c>
      <c r="C47" t="s">
        <v>347</v>
      </c>
      <c r="D47"/>
      <c r="E47"/>
      <c r="F47"/>
      <c r="G47"/>
      <c r="H47"/>
      <c r="I47" t="s">
        <v>37</v>
      </c>
      <c r="J47">
        <v>901490694</v>
      </c>
      <c r="K47">
        <v>0</v>
      </c>
      <c r="L47" t="s">
        <v>348</v>
      </c>
      <c r="M47" t="s">
        <v>349</v>
      </c>
      <c r="N47" t="s">
        <v>40</v>
      </c>
      <c r="O47">
        <v>110311</v>
      </c>
      <c r="P47" t="s">
        <v>349</v>
      </c>
      <c r="Q47" t="s">
        <v>40</v>
      </c>
      <c r="R47">
        <v>110311</v>
      </c>
      <c r="S47" t="s">
        <v>41</v>
      </c>
      <c r="T47" t="s">
        <v>52</v>
      </c>
      <c r="U47"/>
      <c r="V47"/>
      <c r="W47"/>
      <c r="X47"/>
      <c r="Y47"/>
      <c r="Z47" t="s">
        <v>44</v>
      </c>
      <c r="AA47"/>
      <c r="AB47" t="s">
        <v>45</v>
      </c>
      <c r="AC47" t="s">
        <v>350</v>
      </c>
      <c r="AD47" t="s">
        <v>42</v>
      </c>
      <c r="AE47">
        <v>4711</v>
      </c>
      <c r="AF47" t="s">
        <v>42</v>
      </c>
      <c r="AG47">
        <v>4711</v>
      </c>
      <c r="AH47" t="s">
        <v>42</v>
      </c>
      <c r="AI47" t="s">
        <v>351</v>
      </c>
    </row>
    <row r="48" spans="1:36">
      <c r="A48"/>
      <c r="B48" t="s">
        <v>58</v>
      </c>
      <c r="C48"/>
      <c r="D48" t="s">
        <v>352</v>
      </c>
      <c r="E48" t="s">
        <v>353</v>
      </c>
      <c r="F48" t="s">
        <v>258</v>
      </c>
      <c r="G48" t="s">
        <v>354</v>
      </c>
      <c r="H48" t="s">
        <v>355</v>
      </c>
      <c r="I48" t="s">
        <v>63</v>
      </c>
      <c r="J48">
        <v>30238820</v>
      </c>
      <c r="K48"/>
      <c r="L48"/>
      <c r="M48"/>
      <c r="N48"/>
      <c r="O48"/>
      <c r="P48"/>
      <c r="Q48"/>
      <c r="R48"/>
      <c r="S48" t="s">
        <v>64</v>
      </c>
      <c r="T48" t="s">
        <v>52</v>
      </c>
      <c r="U48" t="s">
        <v>356</v>
      </c>
      <c r="V48">
        <v>3156866567</v>
      </c>
      <c r="W48" t="s">
        <v>357</v>
      </c>
      <c r="X48">
        <v>3184862058</v>
      </c>
      <c r="Y48" t="s">
        <v>358</v>
      </c>
      <c r="Z48" t="s">
        <v>44</v>
      </c>
      <c r="AA48"/>
      <c r="AB48"/>
      <c r="AC48"/>
      <c r="AD48" t="s">
        <v>42</v>
      </c>
      <c r="AE48">
        <v>4769</v>
      </c>
      <c r="AF48" t="s">
        <v>52</v>
      </c>
      <c r="AG48"/>
      <c r="AH48" t="s">
        <v>52</v>
      </c>
      <c r="AI48" t="s">
        <v>359</v>
      </c>
    </row>
    <row r="49" spans="1:36">
      <c r="A49"/>
      <c r="B49" t="s">
        <v>58</v>
      </c>
      <c r="C49"/>
      <c r="D49" t="s">
        <v>360</v>
      </c>
      <c r="E49" t="s">
        <v>361</v>
      </c>
      <c r="F49" t="s">
        <v>362</v>
      </c>
      <c r="G49" t="s">
        <v>363</v>
      </c>
      <c r="H49" t="s">
        <v>364</v>
      </c>
      <c r="I49" t="s">
        <v>37</v>
      </c>
      <c r="J49">
        <v>52957861</v>
      </c>
      <c r="K49">
        <v>1</v>
      </c>
      <c r="L49"/>
      <c r="M49"/>
      <c r="N49"/>
      <c r="O49"/>
      <c r="P49"/>
      <c r="Q49"/>
      <c r="R49"/>
      <c r="S49" t="s">
        <v>64</v>
      </c>
      <c r="T49" t="s">
        <v>52</v>
      </c>
      <c r="U49" t="s">
        <v>365</v>
      </c>
      <c r="V49">
        <v>3132843799</v>
      </c>
      <c r="W49" t="s">
        <v>366</v>
      </c>
      <c r="X49">
        <v>3132843799</v>
      </c>
      <c r="Y49" t="s">
        <v>367</v>
      </c>
      <c r="Z49" t="s">
        <v>88</v>
      </c>
      <c r="AA49"/>
      <c r="AB49"/>
      <c r="AC49"/>
      <c r="AD49" t="s">
        <v>52</v>
      </c>
      <c r="AE49" t="s">
        <v>56</v>
      </c>
      <c r="AF49" t="s">
        <v>52</v>
      </c>
      <c r="AG49"/>
      <c r="AH49" t="s">
        <v>52</v>
      </c>
      <c r="AI49" t="s">
        <v>368</v>
      </c>
    </row>
    <row r="50" spans="1:36">
      <c r="A50" t="s">
        <v>369</v>
      </c>
      <c r="B50" t="s">
        <v>35</v>
      </c>
      <c r="C50" t="s">
        <v>370</v>
      </c>
      <c r="D50"/>
      <c r="E50"/>
      <c r="F50"/>
      <c r="G50"/>
      <c r="H50"/>
      <c r="I50" t="s">
        <v>37</v>
      </c>
      <c r="J50">
        <v>901637941</v>
      </c>
      <c r="K50">
        <v>9</v>
      </c>
      <c r="L50" t="s">
        <v>371</v>
      </c>
      <c r="M50" t="s">
        <v>372</v>
      </c>
      <c r="N50" t="s">
        <v>40</v>
      </c>
      <c r="O50">
        <v>111211</v>
      </c>
      <c r="P50" t="s">
        <v>372</v>
      </c>
      <c r="Q50" t="s">
        <v>40</v>
      </c>
      <c r="R50">
        <v>111211</v>
      </c>
      <c r="S50" t="s">
        <v>64</v>
      </c>
      <c r="T50" t="s">
        <v>52</v>
      </c>
      <c r="U50" t="s">
        <v>373</v>
      </c>
      <c r="V50"/>
      <c r="W50"/>
      <c r="X50"/>
      <c r="Y50"/>
      <c r="Z50" t="s">
        <v>54</v>
      </c>
      <c r="AA50"/>
      <c r="AB50" t="s">
        <v>45</v>
      </c>
      <c r="AC50" t="s">
        <v>374</v>
      </c>
      <c r="AD50" t="s">
        <v>52</v>
      </c>
      <c r="AE50" t="s">
        <v>56</v>
      </c>
      <c r="AF50" t="s">
        <v>52</v>
      </c>
      <c r="AG50"/>
      <c r="AH50" t="s">
        <v>42</v>
      </c>
      <c r="AI50" t="s">
        <v>375</v>
      </c>
    </row>
    <row r="51" spans="1:36">
      <c r="A51"/>
      <c r="B51" t="s">
        <v>58</v>
      </c>
      <c r="C51"/>
      <c r="D51" t="s">
        <v>376</v>
      </c>
      <c r="E51" t="s">
        <v>377</v>
      </c>
      <c r="F51" t="s">
        <v>378</v>
      </c>
      <c r="G51" t="s">
        <v>379</v>
      </c>
      <c r="H51" t="s">
        <v>380</v>
      </c>
      <c r="I51" t="s">
        <v>63</v>
      </c>
      <c r="J51">
        <v>52807325</v>
      </c>
      <c r="K51"/>
      <c r="L51"/>
      <c r="M51"/>
      <c r="N51"/>
      <c r="O51"/>
      <c r="P51"/>
      <c r="Q51"/>
      <c r="R51"/>
      <c r="S51" t="s">
        <v>314</v>
      </c>
      <c r="T51" t="s">
        <v>52</v>
      </c>
      <c r="U51" t="s">
        <v>381</v>
      </c>
      <c r="V51">
        <v>3003889230</v>
      </c>
      <c r="W51"/>
      <c r="X51"/>
      <c r="Y51" t="s">
        <v>382</v>
      </c>
      <c r="Z51" t="s">
        <v>88</v>
      </c>
      <c r="AA51"/>
      <c r="AB51"/>
      <c r="AC51"/>
      <c r="AD51" t="s">
        <v>52</v>
      </c>
      <c r="AE51" t="s">
        <v>56</v>
      </c>
      <c r="AF51" t="s">
        <v>52</v>
      </c>
      <c r="AG51"/>
      <c r="AH51" t="s">
        <v>52</v>
      </c>
      <c r="AI51" t="s">
        <v>383</v>
      </c>
    </row>
    <row r="52" spans="1:36">
      <c r="A52"/>
      <c r="B52" t="s">
        <v>35</v>
      </c>
      <c r="C52" t="s">
        <v>384</v>
      </c>
      <c r="D52"/>
      <c r="E52"/>
      <c r="F52"/>
      <c r="G52"/>
      <c r="H52" t="s">
        <v>385</v>
      </c>
      <c r="I52" t="s">
        <v>37</v>
      </c>
      <c r="J52">
        <v>901500726</v>
      </c>
      <c r="K52">
        <v>2</v>
      </c>
      <c r="L52" t="s">
        <v>386</v>
      </c>
      <c r="M52" t="s">
        <v>387</v>
      </c>
      <c r="N52" t="s">
        <v>40</v>
      </c>
      <c r="O52">
        <v>111311</v>
      </c>
      <c r="P52" t="s">
        <v>387</v>
      </c>
      <c r="Q52" t="s">
        <v>40</v>
      </c>
      <c r="R52">
        <v>111311</v>
      </c>
      <c r="S52" t="s">
        <v>64</v>
      </c>
      <c r="T52" t="s">
        <v>52</v>
      </c>
      <c r="U52" t="s">
        <v>388</v>
      </c>
      <c r="V52"/>
      <c r="W52"/>
      <c r="X52"/>
      <c r="Y52"/>
      <c r="Z52" t="s">
        <v>54</v>
      </c>
      <c r="AA52"/>
      <c r="AB52" t="s">
        <v>45</v>
      </c>
      <c r="AC52" t="s">
        <v>389</v>
      </c>
      <c r="AD52" t="s">
        <v>42</v>
      </c>
      <c r="AE52">
        <v>5811</v>
      </c>
      <c r="AF52" t="s">
        <v>42</v>
      </c>
      <c r="AG52">
        <v>5811</v>
      </c>
      <c r="AH52" t="s">
        <v>42</v>
      </c>
      <c r="AI52" t="s">
        <v>390</v>
      </c>
    </row>
    <row r="53" spans="1:36">
      <c r="A53" t="s">
        <v>391</v>
      </c>
      <c r="B53" t="s">
        <v>35</v>
      </c>
      <c r="C53" t="s">
        <v>392</v>
      </c>
      <c r="D53"/>
      <c r="E53"/>
      <c r="F53"/>
      <c r="G53"/>
      <c r="H53" t="s">
        <v>393</v>
      </c>
      <c r="I53" t="s">
        <v>37</v>
      </c>
      <c r="J53">
        <v>901651290</v>
      </c>
      <c r="K53">
        <v>0</v>
      </c>
      <c r="L53" t="s">
        <v>394</v>
      </c>
      <c r="M53" t="s">
        <v>395</v>
      </c>
      <c r="N53" t="s">
        <v>40</v>
      </c>
      <c r="O53">
        <v>111211</v>
      </c>
      <c r="P53" t="s">
        <v>395</v>
      </c>
      <c r="Q53" t="s">
        <v>40</v>
      </c>
      <c r="R53">
        <v>111211</v>
      </c>
      <c r="S53" t="s">
        <v>64</v>
      </c>
      <c r="T53" t="s">
        <v>52</v>
      </c>
      <c r="U53" t="s">
        <v>396</v>
      </c>
      <c r="V53"/>
      <c r="W53"/>
      <c r="X53"/>
      <c r="Y53"/>
      <c r="Z53" t="s">
        <v>44</v>
      </c>
      <c r="AA53"/>
      <c r="AB53" t="s">
        <v>45</v>
      </c>
      <c r="AC53" t="s">
        <v>397</v>
      </c>
      <c r="AD53" t="s">
        <v>42</v>
      </c>
      <c r="AE53">
        <v>4761</v>
      </c>
      <c r="AF53" t="s">
        <v>52</v>
      </c>
      <c r="AG53"/>
      <c r="AH53" t="s">
        <v>42</v>
      </c>
      <c r="AI53" t="s">
        <v>57</v>
      </c>
    </row>
    <row r="54" spans="1:36">
      <c r="A54" t="s">
        <v>398</v>
      </c>
      <c r="B54" t="s">
        <v>58</v>
      </c>
      <c r="C54"/>
      <c r="D54" t="s">
        <v>399</v>
      </c>
      <c r="E54"/>
      <c r="F54" t="s">
        <v>400</v>
      </c>
      <c r="G54" t="s">
        <v>401</v>
      </c>
      <c r="H54" t="s">
        <v>402</v>
      </c>
      <c r="I54" t="s">
        <v>63</v>
      </c>
      <c r="J54">
        <v>42150308</v>
      </c>
      <c r="K54"/>
      <c r="L54"/>
      <c r="M54"/>
      <c r="N54"/>
      <c r="O54"/>
      <c r="P54"/>
      <c r="Q54"/>
      <c r="R54"/>
      <c r="S54" t="s">
        <v>41</v>
      </c>
      <c r="T54" t="s">
        <v>52</v>
      </c>
      <c r="U54" t="s">
        <v>403</v>
      </c>
      <c r="V54">
        <v>3105060864</v>
      </c>
      <c r="W54"/>
      <c r="X54">
        <v>3105060864</v>
      </c>
      <c r="Y54" t="s">
        <v>404</v>
      </c>
      <c r="Z54" t="s">
        <v>88</v>
      </c>
      <c r="AA54"/>
      <c r="AB54"/>
      <c r="AC54"/>
      <c r="AD54" t="s">
        <v>52</v>
      </c>
      <c r="AE54" t="s">
        <v>56</v>
      </c>
      <c r="AF54" t="s">
        <v>52</v>
      </c>
      <c r="AG54"/>
      <c r="AH54" t="s">
        <v>52</v>
      </c>
      <c r="AI54" t="s">
        <v>405</v>
      </c>
    </row>
    <row r="55" spans="1:36">
      <c r="A55"/>
      <c r="B55" t="s">
        <v>58</v>
      </c>
      <c r="C55"/>
      <c r="D55" t="s">
        <v>406</v>
      </c>
      <c r="E55" t="s">
        <v>407</v>
      </c>
      <c r="F55" t="s">
        <v>408</v>
      </c>
      <c r="G55" t="s">
        <v>409</v>
      </c>
      <c r="H55" t="s">
        <v>410</v>
      </c>
      <c r="I55" t="s">
        <v>63</v>
      </c>
      <c r="J55">
        <v>79780876</v>
      </c>
      <c r="K55"/>
      <c r="L55"/>
      <c r="M55"/>
      <c r="N55"/>
      <c r="O55"/>
      <c r="P55"/>
      <c r="Q55"/>
      <c r="R55"/>
      <c r="S55" t="s">
        <v>64</v>
      </c>
      <c r="T55" t="s">
        <v>52</v>
      </c>
      <c r="U55" t="s">
        <v>411</v>
      </c>
      <c r="V55">
        <v>3114949952</v>
      </c>
      <c r="W55" t="s">
        <v>412</v>
      </c>
      <c r="X55">
        <v>3127344480</v>
      </c>
      <c r="Y55" t="s">
        <v>413</v>
      </c>
      <c r="Z55" t="s">
        <v>54</v>
      </c>
      <c r="AA55"/>
      <c r="AB55"/>
      <c r="AC55"/>
      <c r="AD55" t="s">
        <v>52</v>
      </c>
      <c r="AE55" t="s">
        <v>56</v>
      </c>
      <c r="AF55" t="s">
        <v>52</v>
      </c>
      <c r="AG55"/>
      <c r="AH55" t="s">
        <v>52</v>
      </c>
      <c r="AI55" t="s">
        <v>414</v>
      </c>
    </row>
    <row r="56" spans="1:36">
      <c r="A56" t="s">
        <v>415</v>
      </c>
      <c r="B56" t="s">
        <v>35</v>
      </c>
      <c r="C56" t="s">
        <v>416</v>
      </c>
      <c r="D56"/>
      <c r="E56"/>
      <c r="F56"/>
      <c r="G56"/>
      <c r="H56"/>
      <c r="I56" t="s">
        <v>37</v>
      </c>
      <c r="J56">
        <v>901620400</v>
      </c>
      <c r="K56">
        <v>1</v>
      </c>
      <c r="L56" t="s">
        <v>417</v>
      </c>
      <c r="M56" t="s">
        <v>418</v>
      </c>
      <c r="N56" t="s">
        <v>40</v>
      </c>
      <c r="O56">
        <v>110111</v>
      </c>
      <c r="P56" t="s">
        <v>418</v>
      </c>
      <c r="Q56" t="s">
        <v>40</v>
      </c>
      <c r="R56">
        <v>110111</v>
      </c>
      <c r="S56" t="s">
        <v>64</v>
      </c>
      <c r="T56" t="s">
        <v>52</v>
      </c>
      <c r="U56"/>
      <c r="V56"/>
      <c r="W56"/>
      <c r="X56"/>
      <c r="Y56"/>
      <c r="Z56" t="s">
        <v>54</v>
      </c>
      <c r="AA56"/>
      <c r="AB56" t="s">
        <v>45</v>
      </c>
      <c r="AC56" t="s">
        <v>419</v>
      </c>
      <c r="AD56" t="s">
        <v>42</v>
      </c>
      <c r="AE56">
        <v>4761</v>
      </c>
      <c r="AF56" t="s">
        <v>42</v>
      </c>
      <c r="AG56">
        <v>4761</v>
      </c>
      <c r="AH56" t="s">
        <v>42</v>
      </c>
      <c r="AI56" t="s">
        <v>420</v>
      </c>
    </row>
    <row r="57" spans="1:36">
      <c r="A57" t="s">
        <v>421</v>
      </c>
      <c r="B57" t="s">
        <v>35</v>
      </c>
      <c r="C57" t="s">
        <v>422</v>
      </c>
      <c r="D57"/>
      <c r="E57"/>
      <c r="F57"/>
      <c r="G57"/>
      <c r="H57" t="s">
        <v>422</v>
      </c>
      <c r="I57" t="s">
        <v>37</v>
      </c>
      <c r="J57">
        <v>901635715</v>
      </c>
      <c r="K57">
        <v>1</v>
      </c>
      <c r="L57" t="s">
        <v>423</v>
      </c>
      <c r="M57" t="s">
        <v>424</v>
      </c>
      <c r="N57" t="s">
        <v>40</v>
      </c>
      <c r="O57"/>
      <c r="P57" t="s">
        <v>424</v>
      </c>
      <c r="Q57" t="s">
        <v>40</v>
      </c>
      <c r="R57"/>
      <c r="S57" t="s">
        <v>41</v>
      </c>
      <c r="T57" t="s">
        <v>52</v>
      </c>
      <c r="U57" t="s">
        <v>425</v>
      </c>
      <c r="V57"/>
      <c r="W57"/>
      <c r="X57"/>
      <c r="Y57"/>
      <c r="Z57" t="s">
        <v>54</v>
      </c>
      <c r="AA57"/>
      <c r="AB57" t="s">
        <v>45</v>
      </c>
      <c r="AC57" t="s">
        <v>426</v>
      </c>
      <c r="AD57" t="s">
        <v>42</v>
      </c>
      <c r="AE57">
        <v>4761</v>
      </c>
      <c r="AF57" t="s">
        <v>42</v>
      </c>
      <c r="AG57">
        <v>4761</v>
      </c>
      <c r="AH57" t="s">
        <v>42</v>
      </c>
      <c r="AI57" t="s">
        <v>427</v>
      </c>
    </row>
    <row r="58" spans="1:36">
      <c r="A58"/>
      <c r="B58" t="s">
        <v>58</v>
      </c>
      <c r="C58"/>
      <c r="D58" t="s">
        <v>428</v>
      </c>
      <c r="E58"/>
      <c r="F58" t="s">
        <v>429</v>
      </c>
      <c r="G58" t="s">
        <v>325</v>
      </c>
      <c r="H58" t="s">
        <v>430</v>
      </c>
      <c r="I58" t="s">
        <v>37</v>
      </c>
      <c r="J58">
        <v>1151938355</v>
      </c>
      <c r="K58">
        <v>5</v>
      </c>
      <c r="L58" t="s">
        <v>431</v>
      </c>
      <c r="M58"/>
      <c r="N58"/>
      <c r="O58"/>
      <c r="P58"/>
      <c r="Q58"/>
      <c r="R58"/>
      <c r="S58" t="s">
        <v>41</v>
      </c>
      <c r="T58" t="s">
        <v>52</v>
      </c>
      <c r="U58" t="s">
        <v>432</v>
      </c>
      <c r="V58">
        <v>3215026095</v>
      </c>
      <c r="W58"/>
      <c r="X58">
        <v>3215026095</v>
      </c>
      <c r="Y58" t="s">
        <v>433</v>
      </c>
      <c r="Z58" t="s">
        <v>44</v>
      </c>
      <c r="AA58"/>
      <c r="AB58"/>
      <c r="AC58"/>
      <c r="AD58" t="s">
        <v>42</v>
      </c>
      <c r="AE58">
        <v>4761</v>
      </c>
      <c r="AF58" t="s">
        <v>52</v>
      </c>
      <c r="AG58"/>
      <c r="AH58" t="s">
        <v>52</v>
      </c>
      <c r="AI58" t="s">
        <v>434</v>
      </c>
    </row>
    <row r="59" spans="1:36">
      <c r="A59"/>
      <c r="B59" t="s">
        <v>35</v>
      </c>
      <c r="C59" t="s">
        <v>435</v>
      </c>
      <c r="D59"/>
      <c r="E59"/>
      <c r="F59"/>
      <c r="G59"/>
      <c r="H59" t="s">
        <v>436</v>
      </c>
      <c r="I59" t="s">
        <v>37</v>
      </c>
      <c r="J59">
        <v>811017954</v>
      </c>
      <c r="K59">
        <v>8</v>
      </c>
      <c r="L59" t="s">
        <v>437</v>
      </c>
      <c r="M59" t="s">
        <v>438</v>
      </c>
      <c r="N59" t="s">
        <v>85</v>
      </c>
      <c r="O59" t="s">
        <v>439</v>
      </c>
      <c r="P59" t="s">
        <v>438</v>
      </c>
      <c r="Q59" t="s">
        <v>85</v>
      </c>
      <c r="R59" t="s">
        <v>439</v>
      </c>
      <c r="S59" t="s">
        <v>64</v>
      </c>
      <c r="T59" t="s">
        <v>52</v>
      </c>
      <c r="U59" t="s">
        <v>440</v>
      </c>
      <c r="V59"/>
      <c r="W59"/>
      <c r="X59"/>
      <c r="Y59"/>
      <c r="Z59" t="s">
        <v>54</v>
      </c>
      <c r="AA59"/>
      <c r="AB59" t="s">
        <v>163</v>
      </c>
      <c r="AC59" t="s">
        <v>441</v>
      </c>
      <c r="AD59" t="s">
        <v>42</v>
      </c>
      <c r="AE59">
        <v>4761</v>
      </c>
      <c r="AF59" t="s">
        <v>52</v>
      </c>
      <c r="AG59"/>
      <c r="AH59" t="s">
        <v>42</v>
      </c>
      <c r="AI59" t="s">
        <v>442</v>
      </c>
    </row>
    <row r="60" spans="1:36">
      <c r="A60"/>
      <c r="B60" t="s">
        <v>35</v>
      </c>
      <c r="C60" t="s">
        <v>443</v>
      </c>
      <c r="D60"/>
      <c r="E60"/>
      <c r="F60"/>
      <c r="G60"/>
      <c r="H60" t="s">
        <v>444</v>
      </c>
      <c r="I60" t="s">
        <v>37</v>
      </c>
      <c r="J60">
        <v>901361159</v>
      </c>
      <c r="K60">
        <v>9</v>
      </c>
      <c r="L60">
        <v>97217</v>
      </c>
      <c r="M60" t="s">
        <v>445</v>
      </c>
      <c r="N60" t="s">
        <v>446</v>
      </c>
      <c r="O60" t="s">
        <v>447</v>
      </c>
      <c r="P60" t="s">
        <v>445</v>
      </c>
      <c r="Q60" t="s">
        <v>446</v>
      </c>
      <c r="R60" t="s">
        <v>447</v>
      </c>
      <c r="S60" t="s">
        <v>41</v>
      </c>
      <c r="T60" t="s">
        <v>52</v>
      </c>
      <c r="U60" t="s">
        <v>448</v>
      </c>
      <c r="V60"/>
      <c r="W60"/>
      <c r="X60"/>
      <c r="Y60"/>
      <c r="Z60" t="s">
        <v>54</v>
      </c>
      <c r="AA60"/>
      <c r="AB60" t="s">
        <v>45</v>
      </c>
      <c r="AC60" t="s">
        <v>449</v>
      </c>
      <c r="AD60" t="s">
        <v>42</v>
      </c>
      <c r="AE60">
        <v>8299</v>
      </c>
      <c r="AF60" t="s">
        <v>52</v>
      </c>
      <c r="AG60"/>
      <c r="AH60" t="s">
        <v>42</v>
      </c>
      <c r="AI60" t="s">
        <v>450</v>
      </c>
    </row>
    <row r="61" spans="1:36">
      <c r="A61" t="s">
        <v>451</v>
      </c>
      <c r="B61" t="s">
        <v>58</v>
      </c>
      <c r="C61"/>
      <c r="D61" t="s">
        <v>452</v>
      </c>
      <c r="E61"/>
      <c r="F61" t="s">
        <v>453</v>
      </c>
      <c r="G61" t="s">
        <v>454</v>
      </c>
      <c r="H61" t="s">
        <v>455</v>
      </c>
      <c r="I61" t="s">
        <v>63</v>
      </c>
      <c r="J61">
        <v>1032465257</v>
      </c>
      <c r="K61"/>
      <c r="L61"/>
      <c r="M61"/>
      <c r="N61"/>
      <c r="O61"/>
      <c r="P61"/>
      <c r="Q61"/>
      <c r="R61"/>
      <c r="S61" t="s">
        <v>64</v>
      </c>
      <c r="T61" t="s">
        <v>52</v>
      </c>
      <c r="U61" t="s">
        <v>455</v>
      </c>
      <c r="V61">
        <v>3224701134</v>
      </c>
      <c r="W61"/>
      <c r="X61">
        <v>3224701134</v>
      </c>
      <c r="Y61" t="s">
        <v>456</v>
      </c>
      <c r="Z61" t="s">
        <v>88</v>
      </c>
      <c r="AA61"/>
      <c r="AB61"/>
      <c r="AC61"/>
      <c r="AD61" t="s">
        <v>52</v>
      </c>
      <c r="AE61" t="s">
        <v>56</v>
      </c>
      <c r="AF61" t="s">
        <v>52</v>
      </c>
      <c r="AG61"/>
      <c r="AH61" t="s">
        <v>52</v>
      </c>
      <c r="AI61" t="s">
        <v>457</v>
      </c>
    </row>
    <row r="62" spans="1:36">
      <c r="A62"/>
      <c r="B62" t="s">
        <v>35</v>
      </c>
      <c r="C62" t="s">
        <v>458</v>
      </c>
      <c r="D62"/>
      <c r="E62"/>
      <c r="F62"/>
      <c r="G62"/>
      <c r="H62" t="s">
        <v>459</v>
      </c>
      <c r="I62" t="s">
        <v>37</v>
      </c>
      <c r="J62">
        <v>901601544</v>
      </c>
      <c r="K62">
        <v>2</v>
      </c>
      <c r="L62" t="s">
        <v>460</v>
      </c>
      <c r="M62" t="s">
        <v>461</v>
      </c>
      <c r="N62" t="s">
        <v>40</v>
      </c>
      <c r="O62">
        <v>111311</v>
      </c>
      <c r="P62" t="s">
        <v>461</v>
      </c>
      <c r="Q62" t="s">
        <v>40</v>
      </c>
      <c r="R62">
        <v>111311</v>
      </c>
      <c r="S62" t="s">
        <v>64</v>
      </c>
      <c r="T62" t="s">
        <v>52</v>
      </c>
      <c r="U62" t="s">
        <v>462</v>
      </c>
      <c r="V62"/>
      <c r="W62"/>
      <c r="X62"/>
      <c r="Y62"/>
      <c r="Z62" t="s">
        <v>44</v>
      </c>
      <c r="AA62"/>
      <c r="AB62" t="s">
        <v>45</v>
      </c>
      <c r="AC62" t="s">
        <v>463</v>
      </c>
      <c r="AD62" t="s">
        <v>42</v>
      </c>
      <c r="AE62">
        <v>4761</v>
      </c>
      <c r="AF62" t="s">
        <v>52</v>
      </c>
      <c r="AG62"/>
      <c r="AH62" t="s">
        <v>42</v>
      </c>
      <c r="AI62" t="s">
        <v>287</v>
      </c>
    </row>
    <row r="63" spans="1:36">
      <c r="A63" t="s">
        <v>464</v>
      </c>
      <c r="B63" t="s">
        <v>35</v>
      </c>
      <c r="C63" t="s">
        <v>465</v>
      </c>
      <c r="D63"/>
      <c r="E63"/>
      <c r="F63"/>
      <c r="G63"/>
      <c r="H63" t="s">
        <v>466</v>
      </c>
      <c r="I63" t="s">
        <v>37</v>
      </c>
      <c r="J63">
        <v>860061145</v>
      </c>
      <c r="K63">
        <v>0</v>
      </c>
      <c r="L63" t="s">
        <v>467</v>
      </c>
      <c r="M63" t="s">
        <v>468</v>
      </c>
      <c r="N63" t="s">
        <v>40</v>
      </c>
      <c r="O63">
        <v>110231</v>
      </c>
      <c r="P63" t="s">
        <v>468</v>
      </c>
      <c r="Q63" t="s">
        <v>40</v>
      </c>
      <c r="R63">
        <v>110231</v>
      </c>
      <c r="S63" t="s">
        <v>64</v>
      </c>
      <c r="T63" t="s">
        <v>52</v>
      </c>
      <c r="U63" t="s">
        <v>469</v>
      </c>
      <c r="V63"/>
      <c r="W63"/>
      <c r="X63"/>
      <c r="Y63"/>
      <c r="Z63" t="s">
        <v>54</v>
      </c>
      <c r="AA63"/>
      <c r="AB63" t="s">
        <v>89</v>
      </c>
      <c r="AC63" t="s">
        <v>470</v>
      </c>
      <c r="AD63" t="s">
        <v>42</v>
      </c>
      <c r="AE63">
        <v>9006</v>
      </c>
      <c r="AF63" t="s">
        <v>42</v>
      </c>
      <c r="AG63">
        <v>9006</v>
      </c>
      <c r="AH63" t="s">
        <v>42</v>
      </c>
      <c r="AI63" t="s">
        <v>471</v>
      </c>
    </row>
    <row r="64" spans="1:36">
      <c r="A64"/>
      <c r="B64" t="s">
        <v>58</v>
      </c>
      <c r="C64"/>
      <c r="D64" t="s">
        <v>472</v>
      </c>
      <c r="E64" t="s">
        <v>310</v>
      </c>
      <c r="F64" t="s">
        <v>473</v>
      </c>
      <c r="G64" t="s">
        <v>474</v>
      </c>
      <c r="H64" t="s">
        <v>475</v>
      </c>
      <c r="I64" t="s">
        <v>37</v>
      </c>
      <c r="J64">
        <v>1023868315</v>
      </c>
      <c r="K64">
        <v>5</v>
      </c>
      <c r="L64"/>
      <c r="M64"/>
      <c r="N64"/>
      <c r="O64"/>
      <c r="P64"/>
      <c r="Q64"/>
      <c r="R64"/>
      <c r="S64" t="s">
        <v>64</v>
      </c>
      <c r="T64" t="s">
        <v>42</v>
      </c>
      <c r="U64"/>
      <c r="V64">
        <v>3157387216</v>
      </c>
      <c r="W64"/>
      <c r="X64">
        <v>3157387216</v>
      </c>
      <c r="Y64" t="s">
        <v>476</v>
      </c>
      <c r="Z64" t="s">
        <v>67</v>
      </c>
      <c r="AA64"/>
      <c r="AB64"/>
      <c r="AC64"/>
      <c r="AD64" t="s">
        <v>52</v>
      </c>
      <c r="AE64" t="s">
        <v>56</v>
      </c>
      <c r="AF64" t="s">
        <v>52</v>
      </c>
      <c r="AG64"/>
      <c r="AH64" t="s">
        <v>52</v>
      </c>
      <c r="AI64" t="s">
        <v>477</v>
      </c>
    </row>
    <row r="65" spans="1:36">
      <c r="A65" t="s">
        <v>478</v>
      </c>
      <c r="B65" t="s">
        <v>58</v>
      </c>
      <c r="C65"/>
      <c r="D65" t="s">
        <v>479</v>
      </c>
      <c r="E65" t="s">
        <v>480</v>
      </c>
      <c r="F65" t="s">
        <v>481</v>
      </c>
      <c r="G65"/>
      <c r="H65" t="s">
        <v>482</v>
      </c>
      <c r="I65" t="s">
        <v>63</v>
      </c>
      <c r="J65">
        <v>12747809</v>
      </c>
      <c r="K65">
        <v>1</v>
      </c>
      <c r="L65">
        <v>66274</v>
      </c>
      <c r="M65"/>
      <c r="N65"/>
      <c r="O65"/>
      <c r="P65"/>
      <c r="Q65"/>
      <c r="R65"/>
      <c r="S65" t="s">
        <v>41</v>
      </c>
      <c r="T65" t="s">
        <v>52</v>
      </c>
      <c r="U65"/>
      <c r="V65">
        <v>3127098817</v>
      </c>
      <c r="W65"/>
      <c r="X65">
        <v>3127098817</v>
      </c>
      <c r="Y65" t="s">
        <v>483</v>
      </c>
      <c r="Z65" t="s">
        <v>88</v>
      </c>
      <c r="AA65"/>
      <c r="AB65"/>
      <c r="AC65"/>
      <c r="AD65" t="s">
        <v>52</v>
      </c>
      <c r="AE65" t="s">
        <v>56</v>
      </c>
      <c r="AF65" t="s">
        <v>52</v>
      </c>
      <c r="AG65"/>
      <c r="AH65" t="s">
        <v>52</v>
      </c>
      <c r="AI65" t="s">
        <v>484</v>
      </c>
    </row>
    <row r="66" spans="1:36">
      <c r="A66"/>
      <c r="B66" t="s">
        <v>58</v>
      </c>
      <c r="C66"/>
      <c r="D66" t="s">
        <v>485</v>
      </c>
      <c r="E66"/>
      <c r="F66" t="s">
        <v>325</v>
      </c>
      <c r="G66" t="s">
        <v>279</v>
      </c>
      <c r="H66" t="s">
        <v>486</v>
      </c>
      <c r="I66" t="s">
        <v>63</v>
      </c>
      <c r="J66">
        <v>52268095</v>
      </c>
      <c r="K66"/>
      <c r="L66"/>
      <c r="M66"/>
      <c r="N66"/>
      <c r="O66"/>
      <c r="P66"/>
      <c r="Q66"/>
      <c r="R66"/>
      <c r="S66" t="s">
        <v>41</v>
      </c>
      <c r="T66" t="s">
        <v>52</v>
      </c>
      <c r="U66"/>
      <c r="V66">
        <v>3142887818</v>
      </c>
      <c r="W66" t="s">
        <v>487</v>
      </c>
      <c r="X66"/>
      <c r="Y66" t="s">
        <v>488</v>
      </c>
      <c r="Z66" t="s">
        <v>67</v>
      </c>
      <c r="AA66"/>
      <c r="AB66"/>
      <c r="AC66"/>
      <c r="AD66" t="s">
        <v>52</v>
      </c>
      <c r="AE66" t="s">
        <v>56</v>
      </c>
      <c r="AF66" t="s">
        <v>52</v>
      </c>
      <c r="AG66"/>
      <c r="AH66" t="s">
        <v>52</v>
      </c>
      <c r="AI66" t="s">
        <v>489</v>
      </c>
    </row>
    <row r="67" spans="1:36">
      <c r="A67" t="s">
        <v>490</v>
      </c>
      <c r="B67" t="s">
        <v>58</v>
      </c>
      <c r="C67"/>
      <c r="D67" t="s">
        <v>491</v>
      </c>
      <c r="E67"/>
      <c r="F67" t="s">
        <v>492</v>
      </c>
      <c r="G67" t="s">
        <v>493</v>
      </c>
      <c r="H67" t="s">
        <v>494</v>
      </c>
      <c r="I67" t="s">
        <v>63</v>
      </c>
      <c r="J67">
        <v>1001359266</v>
      </c>
      <c r="K67"/>
      <c r="L67"/>
      <c r="M67"/>
      <c r="N67"/>
      <c r="O67"/>
      <c r="P67"/>
      <c r="Q67"/>
      <c r="R67"/>
      <c r="S67" t="s">
        <v>64</v>
      </c>
      <c r="T67" t="s">
        <v>52</v>
      </c>
      <c r="U67" t="s">
        <v>495</v>
      </c>
      <c r="V67">
        <v>3246829500</v>
      </c>
      <c r="W67"/>
      <c r="X67">
        <v>3246829500</v>
      </c>
      <c r="Y67" t="s">
        <v>496</v>
      </c>
      <c r="Z67" t="s">
        <v>88</v>
      </c>
      <c r="AA67"/>
      <c r="AB67"/>
      <c r="AC67"/>
      <c r="AD67" t="s">
        <v>52</v>
      </c>
      <c r="AE67" t="s">
        <v>56</v>
      </c>
      <c r="AF67" t="s">
        <v>52</v>
      </c>
      <c r="AG67"/>
      <c r="AH67" t="s">
        <v>52</v>
      </c>
      <c r="AI67" t="s">
        <v>497</v>
      </c>
    </row>
    <row r="68" spans="1:36">
      <c r="A68"/>
      <c r="B68" t="s">
        <v>58</v>
      </c>
      <c r="C68"/>
      <c r="D68" t="s">
        <v>498</v>
      </c>
      <c r="E68" t="s">
        <v>499</v>
      </c>
      <c r="F68" t="s">
        <v>221</v>
      </c>
      <c r="G68" t="s">
        <v>500</v>
      </c>
      <c r="H68" t="s">
        <v>501</v>
      </c>
      <c r="I68" t="s">
        <v>63</v>
      </c>
      <c r="J68">
        <v>1085289673</v>
      </c>
      <c r="K68"/>
      <c r="L68"/>
      <c r="M68"/>
      <c r="N68"/>
      <c r="O68"/>
      <c r="P68"/>
      <c r="Q68"/>
      <c r="R68"/>
      <c r="S68" t="s">
        <v>64</v>
      </c>
      <c r="T68" t="s">
        <v>52</v>
      </c>
      <c r="U68"/>
      <c r="V68">
        <v>3154531943</v>
      </c>
      <c r="W68"/>
      <c r="X68">
        <v>3154531943</v>
      </c>
      <c r="Y68" t="s">
        <v>502</v>
      </c>
      <c r="Z68" t="s">
        <v>88</v>
      </c>
      <c r="AA68"/>
      <c r="AB68"/>
      <c r="AC68"/>
      <c r="AD68" t="s">
        <v>52</v>
      </c>
      <c r="AE68" t="s">
        <v>56</v>
      </c>
      <c r="AF68" t="s">
        <v>52</v>
      </c>
      <c r="AG68"/>
      <c r="AH68" t="s">
        <v>52</v>
      </c>
      <c r="AI68" t="s">
        <v>503</v>
      </c>
    </row>
    <row r="69" spans="1:36">
      <c r="A69" t="s">
        <v>504</v>
      </c>
      <c r="B69" t="s">
        <v>35</v>
      </c>
      <c r="C69" t="s">
        <v>505</v>
      </c>
      <c r="D69"/>
      <c r="E69"/>
      <c r="F69"/>
      <c r="G69"/>
      <c r="H69" t="s">
        <v>506</v>
      </c>
      <c r="I69" t="s">
        <v>37</v>
      </c>
      <c r="J69">
        <v>901683755</v>
      </c>
      <c r="K69">
        <v>0</v>
      </c>
      <c r="L69">
        <v>151649</v>
      </c>
      <c r="M69" t="s">
        <v>507</v>
      </c>
      <c r="N69" t="s">
        <v>508</v>
      </c>
      <c r="O69" t="s">
        <v>509</v>
      </c>
      <c r="P69" t="s">
        <v>507</v>
      </c>
      <c r="Q69" t="s">
        <v>508</v>
      </c>
      <c r="R69" t="s">
        <v>509</v>
      </c>
      <c r="S69" t="s">
        <v>41</v>
      </c>
      <c r="T69" t="s">
        <v>52</v>
      </c>
      <c r="U69"/>
      <c r="V69"/>
      <c r="W69"/>
      <c r="X69"/>
      <c r="Y69"/>
      <c r="Z69" t="s">
        <v>44</v>
      </c>
      <c r="AA69"/>
      <c r="AB69" t="s">
        <v>45</v>
      </c>
      <c r="AC69" t="s">
        <v>510</v>
      </c>
      <c r="AD69" t="s">
        <v>42</v>
      </c>
      <c r="AE69">
        <v>4761</v>
      </c>
      <c r="AF69" t="s">
        <v>52</v>
      </c>
      <c r="AG69"/>
      <c r="AH69" t="s">
        <v>42</v>
      </c>
      <c r="AI69" t="s">
        <v>511</v>
      </c>
    </row>
    <row r="70" spans="1:36">
      <c r="A70" t="s">
        <v>512</v>
      </c>
      <c r="B70" t="s">
        <v>58</v>
      </c>
      <c r="C70"/>
      <c r="D70" t="s">
        <v>513</v>
      </c>
      <c r="E70"/>
      <c r="F70" t="s">
        <v>514</v>
      </c>
      <c r="G70"/>
      <c r="H70" t="s">
        <v>515</v>
      </c>
      <c r="I70" t="s">
        <v>63</v>
      </c>
      <c r="J70">
        <v>88256775</v>
      </c>
      <c r="K70"/>
      <c r="L70"/>
      <c r="M70"/>
      <c r="N70"/>
      <c r="O70"/>
      <c r="P70"/>
      <c r="Q70"/>
      <c r="R70"/>
      <c r="S70" t="s">
        <v>41</v>
      </c>
      <c r="T70" t="s">
        <v>52</v>
      </c>
      <c r="U70"/>
      <c r="V70">
        <v>3105720621</v>
      </c>
      <c r="W70"/>
      <c r="X70"/>
      <c r="Y70" t="s">
        <v>516</v>
      </c>
      <c r="Z70" t="s">
        <v>44</v>
      </c>
      <c r="AA70"/>
      <c r="AB70"/>
      <c r="AC70"/>
      <c r="AD70" t="s">
        <v>42</v>
      </c>
      <c r="AE70">
        <v>7740</v>
      </c>
      <c r="AF70" t="s">
        <v>52</v>
      </c>
      <c r="AG70"/>
      <c r="AH70" t="s">
        <v>42</v>
      </c>
      <c r="AI70" t="s">
        <v>517</v>
      </c>
    </row>
    <row r="71" spans="1:36">
      <c r="A71" t="s">
        <v>518</v>
      </c>
      <c r="B71" t="s">
        <v>35</v>
      </c>
      <c r="C71" t="s">
        <v>519</v>
      </c>
      <c r="D71"/>
      <c r="E71"/>
      <c r="F71"/>
      <c r="G71"/>
      <c r="H71" t="s">
        <v>520</v>
      </c>
      <c r="I71" t="s">
        <v>37</v>
      </c>
      <c r="J71">
        <v>901044848</v>
      </c>
      <c r="K71">
        <v>6</v>
      </c>
      <c r="L71" t="s">
        <v>521</v>
      </c>
      <c r="M71" t="s">
        <v>522</v>
      </c>
      <c r="N71" t="s">
        <v>40</v>
      </c>
      <c r="O71"/>
      <c r="P71" t="s">
        <v>522</v>
      </c>
      <c r="Q71" t="s">
        <v>40</v>
      </c>
      <c r="R71"/>
      <c r="S71" t="s">
        <v>64</v>
      </c>
      <c r="T71" t="s">
        <v>52</v>
      </c>
      <c r="U71" t="s">
        <v>523</v>
      </c>
      <c r="V71"/>
      <c r="W71"/>
      <c r="X71"/>
      <c r="Y71"/>
      <c r="Z71" t="s">
        <v>54</v>
      </c>
      <c r="AA71"/>
      <c r="AB71" t="s">
        <v>45</v>
      </c>
      <c r="AC71" t="s">
        <v>524</v>
      </c>
      <c r="AD71" t="s">
        <v>42</v>
      </c>
      <c r="AE71">
        <v>4761</v>
      </c>
      <c r="AF71" t="s">
        <v>42</v>
      </c>
      <c r="AG71">
        <v>4761</v>
      </c>
      <c r="AH71" t="s">
        <v>42</v>
      </c>
      <c r="AI71" t="s">
        <v>107</v>
      </c>
    </row>
    <row r="72" spans="1:36">
      <c r="A72"/>
      <c r="B72" t="s">
        <v>35</v>
      </c>
      <c r="C72" t="s">
        <v>525</v>
      </c>
      <c r="D72"/>
      <c r="E72"/>
      <c r="F72"/>
      <c r="G72"/>
      <c r="H72" t="s">
        <v>228</v>
      </c>
      <c r="I72" t="s">
        <v>37</v>
      </c>
      <c r="J72">
        <v>901161903</v>
      </c>
      <c r="K72">
        <v>4</v>
      </c>
      <c r="L72" t="s">
        <v>229</v>
      </c>
      <c r="M72" t="s">
        <v>526</v>
      </c>
      <c r="N72" t="s">
        <v>85</v>
      </c>
      <c r="O72" t="s">
        <v>527</v>
      </c>
      <c r="P72" t="s">
        <v>526</v>
      </c>
      <c r="Q72" t="s">
        <v>85</v>
      </c>
      <c r="R72" t="s">
        <v>527</v>
      </c>
      <c r="S72" t="s">
        <v>41</v>
      </c>
      <c r="T72" t="s">
        <v>52</v>
      </c>
      <c r="U72" t="s">
        <v>231</v>
      </c>
      <c r="V72"/>
      <c r="W72"/>
      <c r="X72"/>
      <c r="Y72"/>
      <c r="Z72" t="s">
        <v>44</v>
      </c>
      <c r="AA72"/>
      <c r="AB72" t="s">
        <v>45</v>
      </c>
      <c r="AC72" t="s">
        <v>232</v>
      </c>
      <c r="AD72" t="s">
        <v>42</v>
      </c>
      <c r="AE72">
        <v>4761</v>
      </c>
      <c r="AF72" t="s">
        <v>52</v>
      </c>
      <c r="AG72"/>
      <c r="AH72" t="s">
        <v>42</v>
      </c>
      <c r="AI72" t="s">
        <v>528</v>
      </c>
    </row>
    <row r="73" spans="1:36">
      <c r="A73"/>
      <c r="B73" t="s">
        <v>58</v>
      </c>
      <c r="C73"/>
      <c r="D73" t="s">
        <v>529</v>
      </c>
      <c r="E73" t="s">
        <v>530</v>
      </c>
      <c r="F73" t="s">
        <v>531</v>
      </c>
      <c r="G73" t="s">
        <v>532</v>
      </c>
      <c r="H73" t="s">
        <v>533</v>
      </c>
      <c r="I73" t="s">
        <v>63</v>
      </c>
      <c r="J73">
        <v>1018429765</v>
      </c>
      <c r="K73"/>
      <c r="L73"/>
      <c r="M73"/>
      <c r="N73"/>
      <c r="O73"/>
      <c r="P73"/>
      <c r="Q73"/>
      <c r="R73"/>
      <c r="S73" t="s">
        <v>41</v>
      </c>
      <c r="T73" t="s">
        <v>52</v>
      </c>
      <c r="U73"/>
      <c r="V73">
        <v>3002331335</v>
      </c>
      <c r="W73"/>
      <c r="X73"/>
      <c r="Y73" t="s">
        <v>534</v>
      </c>
      <c r="Z73" t="s">
        <v>67</v>
      </c>
      <c r="AA73"/>
      <c r="AB73"/>
      <c r="AC73"/>
      <c r="AD73" t="s">
        <v>52</v>
      </c>
      <c r="AE73" t="s">
        <v>56</v>
      </c>
      <c r="AF73" t="s">
        <v>52</v>
      </c>
      <c r="AG73"/>
      <c r="AH73" t="s">
        <v>52</v>
      </c>
      <c r="AI73" t="s">
        <v>535</v>
      </c>
    </row>
    <row r="74" spans="1:36">
      <c r="A74" t="s">
        <v>536</v>
      </c>
      <c r="B74" t="s">
        <v>35</v>
      </c>
      <c r="C74" t="s">
        <v>537</v>
      </c>
      <c r="D74"/>
      <c r="E74"/>
      <c r="F74"/>
      <c r="G74"/>
      <c r="H74" t="s">
        <v>343</v>
      </c>
      <c r="I74" t="s">
        <v>37</v>
      </c>
      <c r="J74">
        <v>901695509</v>
      </c>
      <c r="K74">
        <v>7</v>
      </c>
      <c r="L74" t="s">
        <v>538</v>
      </c>
      <c r="M74" t="s">
        <v>539</v>
      </c>
      <c r="N74" t="s">
        <v>40</v>
      </c>
      <c r="O74">
        <v>110131</v>
      </c>
      <c r="P74" t="s">
        <v>539</v>
      </c>
      <c r="Q74" t="s">
        <v>40</v>
      </c>
      <c r="R74">
        <v>110131</v>
      </c>
      <c r="S74" t="s">
        <v>41</v>
      </c>
      <c r="T74" t="s">
        <v>52</v>
      </c>
      <c r="U74" t="s">
        <v>344</v>
      </c>
      <c r="V74"/>
      <c r="W74"/>
      <c r="X74"/>
      <c r="Y74"/>
      <c r="Z74" t="s">
        <v>88</v>
      </c>
      <c r="AA74" t="s">
        <v>538</v>
      </c>
      <c r="AB74" t="s">
        <v>45</v>
      </c>
      <c r="AC74" t="s">
        <v>540</v>
      </c>
      <c r="AD74" t="s">
        <v>42</v>
      </c>
      <c r="AE74">
        <v>4761</v>
      </c>
      <c r="AF74" t="s">
        <v>52</v>
      </c>
      <c r="AG74"/>
      <c r="AH74" t="s">
        <v>52</v>
      </c>
      <c r="AI74" t="s">
        <v>57</v>
      </c>
    </row>
    <row r="75" spans="1:36">
      <c r="A75"/>
      <c r="B75" t="s">
        <v>58</v>
      </c>
      <c r="C75"/>
      <c r="D75" t="s">
        <v>541</v>
      </c>
      <c r="E75" t="s">
        <v>542</v>
      </c>
      <c r="F75" t="s">
        <v>543</v>
      </c>
      <c r="G75" t="s">
        <v>544</v>
      </c>
      <c r="H75" t="s">
        <v>545</v>
      </c>
      <c r="I75" t="s">
        <v>37</v>
      </c>
      <c r="J75">
        <v>79644581</v>
      </c>
      <c r="K75">
        <v>9</v>
      </c>
      <c r="L75" t="s">
        <v>546</v>
      </c>
      <c r="M75"/>
      <c r="N75"/>
      <c r="O75"/>
      <c r="P75"/>
      <c r="Q75"/>
      <c r="R75"/>
      <c r="S75" t="s">
        <v>64</v>
      </c>
      <c r="T75" t="s">
        <v>52</v>
      </c>
      <c r="U75" t="s">
        <v>547</v>
      </c>
      <c r="V75">
        <v>3193211404</v>
      </c>
      <c r="W75"/>
      <c r="X75">
        <v>3193211404</v>
      </c>
      <c r="Y75" t="s">
        <v>548</v>
      </c>
      <c r="Z75" t="s">
        <v>67</v>
      </c>
      <c r="AA75"/>
      <c r="AB75"/>
      <c r="AC75"/>
      <c r="AD75" t="s">
        <v>42</v>
      </c>
      <c r="AE75">
        <v>4761</v>
      </c>
      <c r="AF75" t="s">
        <v>52</v>
      </c>
      <c r="AG75"/>
      <c r="AH75" t="s">
        <v>52</v>
      </c>
      <c r="AI75" t="s">
        <v>549</v>
      </c>
    </row>
    <row r="76" spans="1:36">
      <c r="A76"/>
      <c r="B76" t="s">
        <v>35</v>
      </c>
      <c r="C76" t="s">
        <v>550</v>
      </c>
      <c r="D76"/>
      <c r="E76"/>
      <c r="F76"/>
      <c r="G76"/>
      <c r="H76" t="s">
        <v>154</v>
      </c>
      <c r="I76" t="s">
        <v>37</v>
      </c>
      <c r="J76">
        <v>901580670</v>
      </c>
      <c r="K76">
        <v>0</v>
      </c>
      <c r="L76"/>
      <c r="M76" t="s">
        <v>551</v>
      </c>
      <c r="N76" t="s">
        <v>40</v>
      </c>
      <c r="O76">
        <v>111611</v>
      </c>
      <c r="P76" t="s">
        <v>551</v>
      </c>
      <c r="Q76" t="s">
        <v>40</v>
      </c>
      <c r="R76">
        <v>111611</v>
      </c>
      <c r="S76" t="s">
        <v>41</v>
      </c>
      <c r="T76" t="s">
        <v>52</v>
      </c>
      <c r="U76" t="s">
        <v>552</v>
      </c>
      <c r="V76"/>
      <c r="W76"/>
      <c r="X76"/>
      <c r="Y76"/>
      <c r="Z76" t="s">
        <v>88</v>
      </c>
      <c r="AA76"/>
      <c r="AB76" t="s">
        <v>45</v>
      </c>
      <c r="AC76" t="s">
        <v>553</v>
      </c>
      <c r="AD76" t="s">
        <v>52</v>
      </c>
      <c r="AE76" t="s">
        <v>56</v>
      </c>
      <c r="AF76" t="s">
        <v>42</v>
      </c>
      <c r="AG76">
        <v>4761</v>
      </c>
      <c r="AH76" t="s">
        <v>42</v>
      </c>
      <c r="AI76" t="s">
        <v>554</v>
      </c>
    </row>
    <row r="77" spans="1:36">
      <c r="A77"/>
      <c r="B77" t="s">
        <v>58</v>
      </c>
      <c r="C77"/>
      <c r="D77" t="s">
        <v>555</v>
      </c>
      <c r="E77"/>
      <c r="F77" t="s">
        <v>556</v>
      </c>
      <c r="G77" t="s">
        <v>557</v>
      </c>
      <c r="H77" t="s">
        <v>558</v>
      </c>
      <c r="I77" t="s">
        <v>63</v>
      </c>
      <c r="J77">
        <v>1010183008</v>
      </c>
      <c r="K77"/>
      <c r="L77"/>
      <c r="M77"/>
      <c r="N77"/>
      <c r="O77"/>
      <c r="P77"/>
      <c r="Q77"/>
      <c r="R77"/>
      <c r="S77" t="s">
        <v>64</v>
      </c>
      <c r="T77" t="s">
        <v>52</v>
      </c>
      <c r="U77"/>
      <c r="V77">
        <v>3166294958</v>
      </c>
      <c r="W77"/>
      <c r="X77">
        <v>3166294958</v>
      </c>
      <c r="Y77" t="s">
        <v>559</v>
      </c>
      <c r="Z77" t="s">
        <v>88</v>
      </c>
      <c r="AA77"/>
      <c r="AB77"/>
      <c r="AC77"/>
      <c r="AD77" t="s">
        <v>52</v>
      </c>
      <c r="AE77" t="s">
        <v>56</v>
      </c>
      <c r="AF77" t="s">
        <v>52</v>
      </c>
      <c r="AG77"/>
      <c r="AH77" t="s">
        <v>52</v>
      </c>
      <c r="AI77" t="s">
        <v>560</v>
      </c>
    </row>
    <row r="78" spans="1:36">
      <c r="A78"/>
      <c r="B78" t="s">
        <v>35</v>
      </c>
      <c r="C78" t="s">
        <v>561</v>
      </c>
      <c r="D78"/>
      <c r="E78"/>
      <c r="F78"/>
      <c r="G78"/>
      <c r="H78" t="s">
        <v>562</v>
      </c>
      <c r="I78" t="s">
        <v>37</v>
      </c>
      <c r="J78">
        <v>9011435827</v>
      </c>
      <c r="K78">
        <v>7</v>
      </c>
      <c r="L78" t="s">
        <v>563</v>
      </c>
      <c r="M78" t="s">
        <v>564</v>
      </c>
      <c r="N78" t="s">
        <v>208</v>
      </c>
      <c r="O78">
        <v>7600001</v>
      </c>
      <c r="P78" t="s">
        <v>564</v>
      </c>
      <c r="Q78" t="s">
        <v>208</v>
      </c>
      <c r="R78">
        <v>7600001</v>
      </c>
      <c r="S78" t="s">
        <v>64</v>
      </c>
      <c r="T78" t="s">
        <v>52</v>
      </c>
      <c r="U78"/>
      <c r="V78"/>
      <c r="W78"/>
      <c r="X78"/>
      <c r="Y78"/>
      <c r="Z78" t="s">
        <v>67</v>
      </c>
      <c r="AA78"/>
      <c r="AB78" t="s">
        <v>45</v>
      </c>
      <c r="AC78" t="s">
        <v>565</v>
      </c>
      <c r="AD78" t="s">
        <v>42</v>
      </c>
      <c r="AE78">
        <v>4761</v>
      </c>
      <c r="AF78" t="s">
        <v>52</v>
      </c>
      <c r="AG78"/>
      <c r="AH78" t="s">
        <v>52</v>
      </c>
      <c r="AI78" t="s">
        <v>566</v>
      </c>
    </row>
    <row r="79" spans="1:36">
      <c r="A79" t="s">
        <v>567</v>
      </c>
      <c r="B79" t="s">
        <v>35</v>
      </c>
      <c r="C79" t="s">
        <v>568</v>
      </c>
      <c r="D79"/>
      <c r="E79"/>
      <c r="F79"/>
      <c r="G79"/>
      <c r="H79" t="s">
        <v>569</v>
      </c>
      <c r="I79" t="s">
        <v>37</v>
      </c>
      <c r="J79">
        <v>900608654</v>
      </c>
      <c r="K79">
        <v>2</v>
      </c>
      <c r="L79" t="s">
        <v>570</v>
      </c>
      <c r="M79" t="s">
        <v>571</v>
      </c>
      <c r="N79" t="s">
        <v>40</v>
      </c>
      <c r="O79">
        <v>111156</v>
      </c>
      <c r="P79" t="s">
        <v>571</v>
      </c>
      <c r="Q79" t="s">
        <v>40</v>
      </c>
      <c r="R79">
        <v>111156</v>
      </c>
      <c r="S79" t="s">
        <v>64</v>
      </c>
      <c r="T79" t="s">
        <v>42</v>
      </c>
      <c r="U79" t="s">
        <v>572</v>
      </c>
      <c r="V79"/>
      <c r="W79"/>
      <c r="X79"/>
      <c r="Y79"/>
      <c r="Z79" t="s">
        <v>54</v>
      </c>
      <c r="AA79"/>
      <c r="AB79" t="s">
        <v>45</v>
      </c>
      <c r="AC79" t="s">
        <v>573</v>
      </c>
      <c r="AD79" t="s">
        <v>42</v>
      </c>
      <c r="AE79">
        <v>5811</v>
      </c>
      <c r="AF79" t="s">
        <v>42</v>
      </c>
      <c r="AG79">
        <v>5811</v>
      </c>
      <c r="AH79" t="s">
        <v>42</v>
      </c>
      <c r="AI79" t="s">
        <v>574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6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575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576</v>
      </c>
    </row>
    <row r="3" spans="1:12">
      <c r="A3" t="str">
        <f>HYPERLINK("#Clientes!A15","Villegas Editores")</f>
        <v>Villegas Editores</v>
      </c>
      <c r="B3" t="s">
        <v>577</v>
      </c>
      <c r="C3"/>
      <c r="D3" t="s">
        <v>578</v>
      </c>
      <c r="E3" t="s">
        <v>579</v>
      </c>
      <c r="F3" t="s">
        <v>63</v>
      </c>
      <c r="G3">
        <v>52619402</v>
      </c>
      <c r="H3" t="s">
        <v>580</v>
      </c>
      <c r="I3">
        <v>3173723989</v>
      </c>
      <c r="J3" t="s">
        <v>581</v>
      </c>
      <c r="K3" t="s">
        <v>582</v>
      </c>
    </row>
    <row r="4" spans="1:12">
      <c r="A4" t="str">
        <f>HYPERLINK("#Clientes!A19","EL ARCANO LIBRERIA")</f>
        <v>EL ARCANO LIBRERIA</v>
      </c>
      <c r="B4" t="s">
        <v>583</v>
      </c>
      <c r="C4"/>
      <c r="D4" t="s">
        <v>584</v>
      </c>
      <c r="E4" t="s">
        <v>585</v>
      </c>
      <c r="F4" t="s">
        <v>63</v>
      </c>
      <c r="G4">
        <v>41669761</v>
      </c>
      <c r="H4" t="s">
        <v>586</v>
      </c>
      <c r="I4">
        <v>3208525039</v>
      </c>
      <c r="J4" t="s">
        <v>587</v>
      </c>
      <c r="K4" t="s">
        <v>588</v>
      </c>
    </row>
    <row r="5" spans="1:12">
      <c r="A5" t="str">
        <f>HYPERLINK("#Clientes!A16","Casa Tomada Libros y Café")</f>
        <v>Casa Tomada Libros y Café</v>
      </c>
      <c r="B5" t="s">
        <v>589</v>
      </c>
      <c r="C5" t="s">
        <v>218</v>
      </c>
      <c r="D5" t="s">
        <v>590</v>
      </c>
      <c r="E5" t="s">
        <v>591</v>
      </c>
      <c r="F5" t="s">
        <v>63</v>
      </c>
      <c r="G5">
        <v>34544256</v>
      </c>
      <c r="H5" t="s">
        <v>592</v>
      </c>
      <c r="I5">
        <v>3114403870</v>
      </c>
      <c r="J5" t="s">
        <v>593</v>
      </c>
      <c r="K5" t="s">
        <v>594</v>
      </c>
    </row>
    <row r="6" spans="1:12">
      <c r="A6" t="str">
        <f>HYPERLINK("#Clientes!A13","Café Nicanor SAS -  Librería Hojas de Parra")</f>
        <v>Café Nicanor SAS -  Librería Hojas de Parra</v>
      </c>
      <c r="B6" t="s">
        <v>595</v>
      </c>
      <c r="C6" t="s">
        <v>485</v>
      </c>
      <c r="D6" t="s">
        <v>596</v>
      </c>
      <c r="E6" t="s">
        <v>597</v>
      </c>
      <c r="F6" t="s">
        <v>63</v>
      </c>
      <c r="G6">
        <v>41797920</v>
      </c>
      <c r="H6" t="s">
        <v>598</v>
      </c>
      <c r="I6">
        <v>3143399859</v>
      </c>
      <c r="J6" t="s">
        <v>599</v>
      </c>
      <c r="K6" t="s">
        <v>600</v>
      </c>
    </row>
    <row r="7" spans="1:12">
      <c r="A7" t="str">
        <f>HYPERLINK("#Clientes!A24","FCE")</f>
        <v>FCE</v>
      </c>
      <c r="B7" t="s">
        <v>601</v>
      </c>
      <c r="C7"/>
      <c r="D7" t="s">
        <v>602</v>
      </c>
      <c r="E7" t="s">
        <v>603</v>
      </c>
      <c r="F7" t="s">
        <v>63</v>
      </c>
      <c r="G7">
        <v>52274987</v>
      </c>
      <c r="H7" t="s">
        <v>604</v>
      </c>
      <c r="I7">
        <v>3106197638</v>
      </c>
      <c r="J7" t="s">
        <v>605</v>
      </c>
      <c r="K7" t="s">
        <v>606</v>
      </c>
    </row>
    <row r="8" spans="1:12">
      <c r="A8" t="str">
        <f>HYPERLINK("#Clientes!A23","LIBRERIAS WILBORADA 1047 SAS")</f>
        <v>LIBRERIAS WILBORADA 1047 SAS</v>
      </c>
      <c r="B8" t="s">
        <v>607</v>
      </c>
      <c r="C8"/>
      <c r="D8" t="s">
        <v>608</v>
      </c>
      <c r="E8" t="s">
        <v>609</v>
      </c>
      <c r="F8" t="s">
        <v>63</v>
      </c>
      <c r="G8">
        <v>35458069</v>
      </c>
      <c r="H8" t="s">
        <v>610</v>
      </c>
      <c r="I8">
        <v>3102548431</v>
      </c>
      <c r="J8" t="s">
        <v>611</v>
      </c>
      <c r="K8" t="s">
        <v>612</v>
      </c>
    </row>
    <row r="9" spans="1:12">
      <c r="A9" t="str">
        <f>HYPERLINK("#Clientes!A18","Prólogo libros")</f>
        <v>Prólogo libros</v>
      </c>
      <c r="B9" t="s">
        <v>613</v>
      </c>
      <c r="C9"/>
      <c r="D9" t="s">
        <v>614</v>
      </c>
      <c r="E9" t="s">
        <v>615</v>
      </c>
      <c r="F9" t="s">
        <v>63</v>
      </c>
      <c r="G9">
        <v>438052</v>
      </c>
      <c r="H9" t="s">
        <v>616</v>
      </c>
      <c r="I9">
        <v>3002014573</v>
      </c>
      <c r="J9" t="s">
        <v>617</v>
      </c>
      <c r="K9" t="s">
        <v>618</v>
      </c>
    </row>
    <row r="10" spans="1:12">
      <c r="A10" t="str">
        <f>HYPERLINK("#Clientes!A28","C09398")</f>
        <v>C09398</v>
      </c>
      <c r="B10" t="s">
        <v>619</v>
      </c>
      <c r="C10"/>
      <c r="D10" t="s">
        <v>620</v>
      </c>
      <c r="E10" t="s">
        <v>621</v>
      </c>
      <c r="F10" t="s">
        <v>63</v>
      </c>
      <c r="G10">
        <v>1037572021</v>
      </c>
      <c r="H10" t="s">
        <v>622</v>
      </c>
      <c r="I10">
        <v>3108416012</v>
      </c>
      <c r="J10"/>
      <c r="K10" t="s">
        <v>623</v>
      </c>
    </row>
    <row r="11" spans="1:12">
      <c r="A11" t="str">
        <f>HYPERLINK("#Clientes!A25","Ambientes de Aprendizaje SAS")</f>
        <v>Ambientes de Aprendizaje SAS</v>
      </c>
      <c r="B11" t="s">
        <v>624</v>
      </c>
      <c r="C11" t="s">
        <v>625</v>
      </c>
      <c r="D11" t="s">
        <v>626</v>
      </c>
      <c r="E11" t="s">
        <v>627</v>
      </c>
      <c r="F11" t="s">
        <v>63</v>
      </c>
      <c r="G11">
        <v>31267203</v>
      </c>
      <c r="H11" t="s">
        <v>628</v>
      </c>
      <c r="I11">
        <v>3104156446</v>
      </c>
      <c r="J11" t="s">
        <v>629</v>
      </c>
      <c r="K11" t="s">
        <v>630</v>
      </c>
    </row>
    <row r="12" spans="1:12">
      <c r="A12" t="str">
        <f>HYPERLINK("#Clientes!A26","Oromo café librería")</f>
        <v>Oromo café librería</v>
      </c>
      <c r="B12" t="s">
        <v>631</v>
      </c>
      <c r="C12" t="s">
        <v>632</v>
      </c>
      <c r="D12" t="s">
        <v>633</v>
      </c>
      <c r="E12" t="s">
        <v>634</v>
      </c>
      <c r="F12" t="s">
        <v>63</v>
      </c>
      <c r="G12">
        <v>94552157</v>
      </c>
      <c r="H12" t="s">
        <v>635</v>
      </c>
      <c r="I12">
        <v>3174199928</v>
      </c>
      <c r="J12"/>
      <c r="K12" t="s">
        <v>636</v>
      </c>
    </row>
    <row r="13" spans="1:12">
      <c r="A13" t="str">
        <f>HYPERLINK("#Clientes!A21","Andes Libreria Com")</f>
        <v>Andes Libreria Com</v>
      </c>
      <c r="B13" t="s">
        <v>340</v>
      </c>
      <c r="C13" t="s">
        <v>323</v>
      </c>
      <c r="D13" t="s">
        <v>637</v>
      </c>
      <c r="E13" t="s">
        <v>638</v>
      </c>
      <c r="F13" t="s">
        <v>63</v>
      </c>
      <c r="G13">
        <v>19151193</v>
      </c>
      <c r="H13" t="s">
        <v>639</v>
      </c>
      <c r="I13">
        <v>3197813522</v>
      </c>
      <c r="J13" t="s">
        <v>640</v>
      </c>
      <c r="K13" t="s">
        <v>641</v>
      </c>
    </row>
    <row r="14" spans="1:12">
      <c r="A14" t="str">
        <f>HYPERLINK("#Clientes!A11","LIBROS MR. FOX")</f>
        <v>LIBROS MR. FOX</v>
      </c>
      <c r="B14" t="s">
        <v>247</v>
      </c>
      <c r="C14"/>
      <c r="D14" t="s">
        <v>642</v>
      </c>
      <c r="E14"/>
      <c r="F14" t="s">
        <v>63</v>
      </c>
      <c r="G14">
        <v>80073675</v>
      </c>
      <c r="H14" t="s">
        <v>643</v>
      </c>
      <c r="I14">
        <v>3103204607</v>
      </c>
      <c r="J14"/>
      <c r="K14" t="s">
        <v>644</v>
      </c>
    </row>
    <row r="15" spans="1:12">
      <c r="A15" t="str">
        <f>HYPERLINK("#Clientes!A7","Lemoine Editores SAS")</f>
        <v>Lemoine Editores SAS</v>
      </c>
      <c r="B15" t="s">
        <v>645</v>
      </c>
      <c r="C15"/>
      <c r="D15" t="s">
        <v>646</v>
      </c>
      <c r="E15" t="s">
        <v>647</v>
      </c>
      <c r="F15" t="s">
        <v>63</v>
      </c>
      <c r="G15">
        <v>51759510</v>
      </c>
      <c r="H15" t="s">
        <v>648</v>
      </c>
      <c r="I15">
        <v>3167487242</v>
      </c>
      <c r="J15" t="s">
        <v>649</v>
      </c>
      <c r="K15" t="s">
        <v>650</v>
      </c>
    </row>
    <row r="16" spans="1:12">
      <c r="A16" t="str">
        <f>HYPERLINK("#Clientes!A4","Babel Libros")</f>
        <v>Babel Libros</v>
      </c>
      <c r="B16" t="s">
        <v>624</v>
      </c>
      <c r="C16" t="s">
        <v>651</v>
      </c>
      <c r="D16" t="s">
        <v>652</v>
      </c>
      <c r="E16" t="s">
        <v>653</v>
      </c>
      <c r="F16" t="s">
        <v>63</v>
      </c>
      <c r="G16">
        <v>21069958</v>
      </c>
      <c r="H16" t="s">
        <v>654</v>
      </c>
      <c r="I16">
        <v>3132501620</v>
      </c>
      <c r="J16" t="s">
        <v>655</v>
      </c>
      <c r="K16" t="s">
        <v>656</v>
      </c>
    </row>
    <row r="17" spans="1:12">
      <c r="A17" t="str">
        <f>HYPERLINK("#Clientes!A29","MATORRAL LIBRERIA SAS")</f>
        <v>MATORRAL LIBRERIA SAS</v>
      </c>
      <c r="B17" t="s">
        <v>657</v>
      </c>
      <c r="C17" t="s">
        <v>658</v>
      </c>
      <c r="D17" t="s">
        <v>659</v>
      </c>
      <c r="E17" t="s">
        <v>660</v>
      </c>
      <c r="F17" t="s">
        <v>63</v>
      </c>
      <c r="G17">
        <v>1019063508</v>
      </c>
      <c r="H17" t="s">
        <v>661</v>
      </c>
      <c r="I17">
        <v>3164744186</v>
      </c>
      <c r="J17"/>
      <c r="K17" t="s">
        <v>662</v>
      </c>
    </row>
    <row r="18" spans="1:12">
      <c r="A18" t="str">
        <f>HYPERLINK("#Clientes!A34","Librería Hojas de Parra")</f>
        <v>Librería Hojas de Parra</v>
      </c>
      <c r="B18" t="s">
        <v>595</v>
      </c>
      <c r="C18" t="s">
        <v>485</v>
      </c>
      <c r="D18" t="s">
        <v>596</v>
      </c>
      <c r="E18" t="s">
        <v>597</v>
      </c>
      <c r="F18" t="s">
        <v>63</v>
      </c>
      <c r="G18">
        <v>41797920</v>
      </c>
      <c r="H18" t="s">
        <v>598</v>
      </c>
      <c r="I18">
        <v>3143399859</v>
      </c>
      <c r="J18" t="s">
        <v>599</v>
      </c>
      <c r="K18" t="s">
        <v>600</v>
      </c>
    </row>
    <row r="19" spans="1:12">
      <c r="A19" t="str">
        <f>HYPERLINK("#Clientes!A8","Librería Universidad de Antioquia")</f>
        <v>Librería Universidad de Antioquia</v>
      </c>
      <c r="B19" t="s">
        <v>663</v>
      </c>
      <c r="C19" t="s">
        <v>361</v>
      </c>
      <c r="D19" t="s">
        <v>664</v>
      </c>
      <c r="E19" t="s">
        <v>664</v>
      </c>
      <c r="F19" t="s">
        <v>63</v>
      </c>
      <c r="G19">
        <v>43457199</v>
      </c>
      <c r="H19" t="s">
        <v>665</v>
      </c>
      <c r="I19">
        <v>3117405166</v>
      </c>
      <c r="J19" t="s">
        <v>666</v>
      </c>
      <c r="K19" t="s">
        <v>667</v>
      </c>
    </row>
    <row r="20" spans="1:12">
      <c r="A20" t="str">
        <f>HYPERLINK("#Clientes!A3","TODO LIBROS SALAZAR SAS")</f>
        <v>TODO LIBROS SALAZAR SAS</v>
      </c>
      <c r="B20" t="s">
        <v>668</v>
      </c>
      <c r="C20" t="s">
        <v>669</v>
      </c>
      <c r="D20" t="s">
        <v>325</v>
      </c>
      <c r="E20" t="s">
        <v>670</v>
      </c>
      <c r="F20" t="s">
        <v>63</v>
      </c>
      <c r="G20">
        <v>52208953</v>
      </c>
      <c r="H20" t="s">
        <v>671</v>
      </c>
      <c r="I20">
        <v>3112173281</v>
      </c>
      <c r="J20" t="s">
        <v>672</v>
      </c>
      <c r="K20" t="s">
        <v>673</v>
      </c>
    </row>
    <row r="21" spans="1:12">
      <c r="A21" t="str">
        <f>HYPERLINK("#Clientes!A22","TIENDA TEATRAL")</f>
        <v>TIENDA TEATRAL</v>
      </c>
      <c r="B21" t="s">
        <v>674</v>
      </c>
      <c r="C21" t="s">
        <v>675</v>
      </c>
      <c r="D21" t="s">
        <v>676</v>
      </c>
      <c r="E21" t="s">
        <v>677</v>
      </c>
      <c r="F21" t="s">
        <v>63</v>
      </c>
      <c r="G21">
        <v>79881785</v>
      </c>
      <c r="H21" t="s">
        <v>678</v>
      </c>
      <c r="I21">
        <v>3176644775</v>
      </c>
      <c r="J21" t="s">
        <v>679</v>
      </c>
      <c r="K21" t="s">
        <v>680</v>
      </c>
    </row>
    <row r="22" spans="1:12">
      <c r="A22" t="str">
        <f>HYPERLINK("#Clientes!A43","ASOCIACION DE AMIGOS DEL MUSEO NACIONAL")</f>
        <v>ASOCIACION DE AMIGOS DEL MUSEO NACIONAL</v>
      </c>
      <c r="B22" t="s">
        <v>269</v>
      </c>
      <c r="C22" t="s">
        <v>681</v>
      </c>
      <c r="D22" t="s">
        <v>682</v>
      </c>
      <c r="E22" t="s">
        <v>683</v>
      </c>
      <c r="F22" t="s">
        <v>63</v>
      </c>
      <c r="G22">
        <v>39775154</v>
      </c>
      <c r="H22" t="s">
        <v>684</v>
      </c>
      <c r="I22">
        <v>3142955997</v>
      </c>
      <c r="J22" t="s">
        <v>685</v>
      </c>
      <c r="K22" t="s">
        <v>686</v>
      </c>
    </row>
    <row r="23" spans="1:12">
      <c r="A23" t="str">
        <f>HYPERLINK("#Clientes!A45","CONTRABAJO LIBRO Y CAFÉ")</f>
        <v>CONTRABAJO LIBRO Y CAFÉ</v>
      </c>
      <c r="B23" t="s">
        <v>687</v>
      </c>
      <c r="C23" t="s">
        <v>688</v>
      </c>
      <c r="D23" t="s">
        <v>689</v>
      </c>
      <c r="E23" t="s">
        <v>556</v>
      </c>
      <c r="F23" t="s">
        <v>63</v>
      </c>
      <c r="G23" t="s">
        <v>690</v>
      </c>
      <c r="H23" t="s">
        <v>691</v>
      </c>
      <c r="I23">
        <v>3166977012</v>
      </c>
      <c r="J23"/>
      <c r="K23" t="s">
        <v>692</v>
      </c>
    </row>
    <row r="24" spans="1:12">
      <c r="A24" t="str">
        <f>HYPERLINK("#Clientes!A20","La Valija de fuego")</f>
        <v>La Valija de fuego</v>
      </c>
      <c r="B24" t="s">
        <v>693</v>
      </c>
      <c r="C24" t="s">
        <v>694</v>
      </c>
      <c r="D24" t="s">
        <v>695</v>
      </c>
      <c r="E24" t="s">
        <v>696</v>
      </c>
      <c r="F24" t="s">
        <v>63</v>
      </c>
      <c r="G24">
        <v>80082439</v>
      </c>
      <c r="H24" t="s">
        <v>697</v>
      </c>
      <c r="I24">
        <v>3102148872</v>
      </c>
      <c r="J24" t="s">
        <v>698</v>
      </c>
      <c r="K24" t="s">
        <v>699</v>
      </c>
    </row>
    <row r="25" spans="1:12">
      <c r="A25" t="str">
        <f>HYPERLINK("#Clientes!A47","2621 sas")</f>
        <v>2621 sas</v>
      </c>
      <c r="B25" t="s">
        <v>700</v>
      </c>
      <c r="C25"/>
      <c r="D25" t="s">
        <v>701</v>
      </c>
      <c r="E25" t="s">
        <v>702</v>
      </c>
      <c r="F25" t="s">
        <v>63</v>
      </c>
      <c r="G25">
        <v>29686402</v>
      </c>
      <c r="H25" t="s">
        <v>703</v>
      </c>
      <c r="I25">
        <v>3106799719</v>
      </c>
      <c r="J25" t="s">
        <v>704</v>
      </c>
      <c r="K25" t="s">
        <v>705</v>
      </c>
    </row>
    <row r="26" spans="1:12">
      <c r="A26" t="str">
        <f>HYPERLINK("#Clientes!A50","D19482")</f>
        <v>D19482</v>
      </c>
      <c r="B26" t="s">
        <v>706</v>
      </c>
      <c r="C26" t="s">
        <v>707</v>
      </c>
      <c r="D26" t="s">
        <v>708</v>
      </c>
      <c r="E26" t="s">
        <v>556</v>
      </c>
      <c r="F26" t="s">
        <v>63</v>
      </c>
      <c r="G26">
        <v>1018456411</v>
      </c>
      <c r="H26" t="s">
        <v>709</v>
      </c>
      <c r="I26">
        <v>3224473803</v>
      </c>
      <c r="J26" t="s">
        <v>710</v>
      </c>
      <c r="K26" t="s">
        <v>711</v>
      </c>
    </row>
    <row r="27" spans="1:12">
      <c r="A27" t="str">
        <f>HYPERLINK("#Clientes!A41","Prólogo")</f>
        <v>Prólogo</v>
      </c>
      <c r="B27" t="s">
        <v>613</v>
      </c>
      <c r="C27"/>
      <c r="D27" t="s">
        <v>614</v>
      </c>
      <c r="E27"/>
      <c r="F27" t="s">
        <v>63</v>
      </c>
      <c r="G27">
        <v>438052</v>
      </c>
      <c r="H27" t="s">
        <v>616</v>
      </c>
      <c r="I27">
        <v>3132093790</v>
      </c>
      <c r="J27" t="s">
        <v>617</v>
      </c>
      <c r="K27" t="s">
        <v>712</v>
      </c>
    </row>
    <row r="28" spans="1:12">
      <c r="A28" t="str">
        <f>HYPERLINK("#Clientes!A53","D19470")</f>
        <v>D19470</v>
      </c>
      <c r="B28" t="s">
        <v>246</v>
      </c>
      <c r="C28" t="s">
        <v>247</v>
      </c>
      <c r="D28" t="s">
        <v>102</v>
      </c>
      <c r="E28" t="s">
        <v>248</v>
      </c>
      <c r="F28" t="s">
        <v>63</v>
      </c>
      <c r="G28">
        <v>80927710</v>
      </c>
      <c r="H28" t="s">
        <v>713</v>
      </c>
      <c r="I28">
        <v>3202707917</v>
      </c>
      <c r="J28"/>
      <c r="K28" t="s">
        <v>250</v>
      </c>
    </row>
    <row r="29" spans="1:12">
      <c r="A29" t="str">
        <f>HYPERLINK("#Clientes!A56","D19493")</f>
        <v>D19493</v>
      </c>
      <c r="B29" t="s">
        <v>714</v>
      </c>
      <c r="C29" t="s">
        <v>715</v>
      </c>
      <c r="D29" t="s">
        <v>279</v>
      </c>
      <c r="E29" t="s">
        <v>716</v>
      </c>
      <c r="F29" t="s">
        <v>63</v>
      </c>
      <c r="G29">
        <v>1010208291</v>
      </c>
      <c r="H29" t="s">
        <v>717</v>
      </c>
      <c r="I29">
        <v>3017837696</v>
      </c>
      <c r="J29"/>
      <c r="K29" t="s">
        <v>718</v>
      </c>
    </row>
    <row r="30" spans="1:12">
      <c r="A30" t="str">
        <f>HYPERLINK("#Clientes!A57","D20086")</f>
        <v>D20086</v>
      </c>
      <c r="B30" t="s">
        <v>719</v>
      </c>
      <c r="C30" t="s">
        <v>720</v>
      </c>
      <c r="D30" t="s">
        <v>721</v>
      </c>
      <c r="E30" t="s">
        <v>722</v>
      </c>
      <c r="F30" t="s">
        <v>63</v>
      </c>
      <c r="G30">
        <v>52028541</v>
      </c>
      <c r="H30" t="s">
        <v>723</v>
      </c>
      <c r="I30">
        <v>3003908868</v>
      </c>
      <c r="J30" t="s">
        <v>724</v>
      </c>
      <c r="K30" t="s">
        <v>725</v>
      </c>
    </row>
    <row r="31" spans="1:12">
      <c r="A31" t="str">
        <f>HYPERLINK("#Clientes!A62","PROSA DEL MUNDO ESPACIO EDUCATIVO Y CULTURAL - LIBRERÍA")</f>
        <v>PROSA DEL MUNDO ESPACIO EDUCATIVO Y CULTURAL - LIBRERÍA</v>
      </c>
      <c r="B31" t="s">
        <v>294</v>
      </c>
      <c r="C31" t="s">
        <v>295</v>
      </c>
      <c r="D31" t="s">
        <v>296</v>
      </c>
      <c r="E31" t="s">
        <v>297</v>
      </c>
      <c r="F31" t="s">
        <v>63</v>
      </c>
      <c r="G31">
        <v>52996719</v>
      </c>
      <c r="H31" t="s">
        <v>726</v>
      </c>
      <c r="I31">
        <v>3124204273</v>
      </c>
      <c r="J31"/>
      <c r="K31" t="s">
        <v>727</v>
      </c>
    </row>
    <row r="32" spans="1:12">
      <c r="A32" t="str">
        <f>HYPERLINK("#Clientes!A59","ENTRE LÍNEAS LIBRERÍA")</f>
        <v>ENTRE LÍNEAS LIBRERÍA</v>
      </c>
      <c r="B32" t="s">
        <v>268</v>
      </c>
      <c r="C32" t="s">
        <v>728</v>
      </c>
      <c r="D32" t="s">
        <v>729</v>
      </c>
      <c r="E32" t="s">
        <v>730</v>
      </c>
      <c r="F32" t="s">
        <v>63</v>
      </c>
      <c r="G32">
        <v>43613703</v>
      </c>
      <c r="H32" t="s">
        <v>731</v>
      </c>
      <c r="I32">
        <v>3122013864</v>
      </c>
      <c r="J32" t="s">
        <v>732</v>
      </c>
      <c r="K32" t="s">
        <v>733</v>
      </c>
    </row>
    <row r="33" spans="1:12">
      <c r="A33" t="str">
        <f>HYPERLINK("#Clientes!A63","D19920")</f>
        <v>D19920</v>
      </c>
      <c r="B33" t="s">
        <v>407</v>
      </c>
      <c r="C33"/>
      <c r="D33" t="s">
        <v>734</v>
      </c>
      <c r="E33" t="s">
        <v>735</v>
      </c>
      <c r="F33" t="s">
        <v>63</v>
      </c>
      <c r="G33">
        <v>79235452</v>
      </c>
      <c r="H33" t="s">
        <v>736</v>
      </c>
      <c r="I33">
        <v>3158502058</v>
      </c>
      <c r="J33"/>
      <c r="K33" t="s">
        <v>737</v>
      </c>
    </row>
    <row r="34" spans="1:12">
      <c r="A34" t="str">
        <f>HYPERLINK("#Clientes!A37","Librosenlinea.co")</f>
        <v>Librosenlinea.co</v>
      </c>
      <c r="B34" t="s">
        <v>738</v>
      </c>
      <c r="C34" t="s">
        <v>739</v>
      </c>
      <c r="D34" t="s">
        <v>379</v>
      </c>
      <c r="E34" t="s">
        <v>740</v>
      </c>
      <c r="F34" t="s">
        <v>63</v>
      </c>
      <c r="G34">
        <v>1010198122</v>
      </c>
      <c r="H34" t="s">
        <v>741</v>
      </c>
      <c r="I34">
        <v>3114455009</v>
      </c>
      <c r="J34"/>
      <c r="K34" t="s">
        <v>742</v>
      </c>
    </row>
    <row r="35" spans="1:12">
      <c r="A35" t="str">
        <f>HYPERLINK("#Clientes!A69","D20912")</f>
        <v>D20912</v>
      </c>
      <c r="B35" t="s">
        <v>743</v>
      </c>
      <c r="C35" t="s">
        <v>744</v>
      </c>
      <c r="D35" t="s">
        <v>745</v>
      </c>
      <c r="E35" t="s">
        <v>325</v>
      </c>
      <c r="F35" t="s">
        <v>63</v>
      </c>
      <c r="G35">
        <v>39453521</v>
      </c>
      <c r="H35" t="s">
        <v>746</v>
      </c>
      <c r="I35">
        <v>3122175526</v>
      </c>
      <c r="J35"/>
      <c r="K35" t="s">
        <v>747</v>
      </c>
    </row>
    <row r="36" spans="1:12">
      <c r="A36" t="str">
        <f>HYPERLINK("#Clientes!A60","LIBRERÍA TINTO Y TINTA")</f>
        <v>LIBRERÍA TINTO Y TINTA</v>
      </c>
      <c r="B36" t="s">
        <v>748</v>
      </c>
      <c r="C36" t="s">
        <v>749</v>
      </c>
      <c r="D36" t="s">
        <v>750</v>
      </c>
      <c r="E36" t="s">
        <v>751</v>
      </c>
      <c r="F36" t="s">
        <v>63</v>
      </c>
      <c r="G36">
        <v>39416561</v>
      </c>
      <c r="H36" t="s">
        <v>752</v>
      </c>
      <c r="I36">
        <v>3053272886</v>
      </c>
      <c r="J36" t="s">
        <v>753</v>
      </c>
      <c r="K36" t="s">
        <v>754</v>
      </c>
    </row>
    <row r="37" spans="1:12">
      <c r="A37" t="str">
        <f>HYPERLINK("#Clientes!A71","C09485")</f>
        <v>C09485</v>
      </c>
      <c r="B37" t="s">
        <v>755</v>
      </c>
      <c r="C37" t="s">
        <v>756</v>
      </c>
      <c r="D37" t="s">
        <v>757</v>
      </c>
      <c r="E37"/>
      <c r="F37" t="s">
        <v>758</v>
      </c>
      <c r="G37" t="s">
        <v>759</v>
      </c>
      <c r="H37" t="s">
        <v>760</v>
      </c>
      <c r="I37">
        <v>3132117288</v>
      </c>
      <c r="J37"/>
      <c r="K37" t="s">
        <v>761</v>
      </c>
    </row>
    <row r="38" spans="1:12">
      <c r="A38" t="str">
        <f>HYPERLINK("#Clientes!A72","Bukz")</f>
        <v>Bukz</v>
      </c>
      <c r="B38" t="s">
        <v>619</v>
      </c>
      <c r="C38"/>
      <c r="D38" t="s">
        <v>620</v>
      </c>
      <c r="E38" t="s">
        <v>621</v>
      </c>
      <c r="F38" t="s">
        <v>63</v>
      </c>
      <c r="G38" t="s">
        <v>762</v>
      </c>
      <c r="H38" t="s">
        <v>622</v>
      </c>
      <c r="I38">
        <v>3108416012</v>
      </c>
      <c r="J38"/>
      <c r="K38" t="s">
        <v>623</v>
      </c>
    </row>
    <row r="39" spans="1:12">
      <c r="A39" t="str">
        <f>HYPERLINK("#Clientes!A76","GARABATO LIBROS")</f>
        <v>GARABATO LIBROS</v>
      </c>
      <c r="B39" t="s">
        <v>151</v>
      </c>
      <c r="C39"/>
      <c r="D39" t="s">
        <v>152</v>
      </c>
      <c r="E39" t="s">
        <v>153</v>
      </c>
      <c r="F39" t="s">
        <v>63</v>
      </c>
      <c r="G39">
        <v>80066593</v>
      </c>
      <c r="H39" t="s">
        <v>763</v>
      </c>
      <c r="I39">
        <v>3103349621</v>
      </c>
      <c r="J39"/>
      <c r="K39" t="s">
        <v>157</v>
      </c>
    </row>
    <row r="40" spans="1:12">
      <c r="A40" t="str">
        <f>HYPERLINK("#Clientes!A74","D20815")</f>
        <v>D20815</v>
      </c>
      <c r="B40" t="s">
        <v>764</v>
      </c>
      <c r="C40" t="s">
        <v>765</v>
      </c>
      <c r="D40" t="s">
        <v>766</v>
      </c>
      <c r="E40" t="s">
        <v>767</v>
      </c>
      <c r="F40" t="s">
        <v>63</v>
      </c>
      <c r="G40">
        <v>79487573</v>
      </c>
      <c r="H40" t="s">
        <v>768</v>
      </c>
      <c r="I40">
        <v>3105694909</v>
      </c>
      <c r="J40"/>
      <c r="K40" t="s">
        <v>345</v>
      </c>
    </row>
    <row r="41" spans="1:12">
      <c r="A41" t="str">
        <f>HYPERLINK("#Clientes!A52","Librería Favila")</f>
        <v>Librería Favila</v>
      </c>
      <c r="B41" t="s">
        <v>707</v>
      </c>
      <c r="C41" t="s">
        <v>407</v>
      </c>
      <c r="D41" t="s">
        <v>769</v>
      </c>
      <c r="E41" t="s">
        <v>770</v>
      </c>
      <c r="F41" t="s">
        <v>63</v>
      </c>
      <c r="G41">
        <v>79950204</v>
      </c>
      <c r="H41" t="s">
        <v>771</v>
      </c>
      <c r="I41">
        <v>3203039765</v>
      </c>
      <c r="J41" t="s">
        <v>772</v>
      </c>
      <c r="K41" t="s">
        <v>773</v>
      </c>
    </row>
    <row r="42" spans="1:12">
      <c r="A42" t="str">
        <f>HYPERLINK("#Clientes!A32","Universidad Industrial de Santander")</f>
        <v>Universidad Industrial de Santander</v>
      </c>
      <c r="B42" t="s">
        <v>774</v>
      </c>
      <c r="C42"/>
      <c r="D42" t="s">
        <v>775</v>
      </c>
      <c r="E42" t="s">
        <v>776</v>
      </c>
      <c r="F42" t="s">
        <v>63</v>
      </c>
      <c r="G42">
        <v>13843619</v>
      </c>
      <c r="H42" t="s">
        <v>777</v>
      </c>
      <c r="I42">
        <v>6076344000</v>
      </c>
      <c r="J42" t="s">
        <v>778</v>
      </c>
      <c r="K42" t="s">
        <v>779</v>
      </c>
    </row>
    <row r="43" spans="1:12">
      <c r="A43" t="str">
        <f>HYPERLINK("#Clientes!A79","D53101")</f>
        <v>D53101</v>
      </c>
      <c r="B43" t="s">
        <v>743</v>
      </c>
      <c r="C43" t="s">
        <v>780</v>
      </c>
      <c r="D43" t="s">
        <v>781</v>
      </c>
      <c r="E43" t="s">
        <v>782</v>
      </c>
      <c r="F43" t="s">
        <v>63</v>
      </c>
      <c r="G43">
        <v>51893850</v>
      </c>
      <c r="H43" t="s">
        <v>783</v>
      </c>
      <c r="I43">
        <v>3164730530</v>
      </c>
      <c r="J43"/>
      <c r="K43" t="s">
        <v>784</v>
      </c>
    </row>
    <row r="44" spans="1:12">
      <c r="A44" t="str">
        <f>HYPERLINK("#Clientes!A40","Librería Villegas Editores")</f>
        <v>Librería Villegas Editores</v>
      </c>
      <c r="B44" t="s">
        <v>785</v>
      </c>
      <c r="C44"/>
      <c r="D44" t="s">
        <v>578</v>
      </c>
      <c r="E44" t="s">
        <v>786</v>
      </c>
      <c r="F44" t="s">
        <v>63</v>
      </c>
      <c r="G44">
        <v>19052424</v>
      </c>
      <c r="H44" t="s">
        <v>580</v>
      </c>
      <c r="I44">
        <v>3173723989</v>
      </c>
      <c r="J44" t="s">
        <v>581</v>
      </c>
      <c r="K44" t="s">
        <v>787</v>
      </c>
    </row>
    <row r="45" spans="1:12">
      <c r="A45" t="str">
        <f>HYPERLINK("#Clientes!A78","LIBRERIA FENIX")</f>
        <v>LIBRERIA FENIX</v>
      </c>
      <c r="B45" t="s">
        <v>788</v>
      </c>
      <c r="C45"/>
      <c r="D45" t="s">
        <v>789</v>
      </c>
      <c r="E45" t="s">
        <v>473</v>
      </c>
      <c r="F45" t="s">
        <v>63</v>
      </c>
      <c r="G45">
        <v>31837525</v>
      </c>
      <c r="H45" t="s">
        <v>790</v>
      </c>
      <c r="I45">
        <v>3154460208</v>
      </c>
      <c r="J45" t="s">
        <v>791</v>
      </c>
      <c r="K45" t="s">
        <v>792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Villegas Editores" display="Villegas Editores"/>
    <hyperlink ref="A4" r:id="rId_hyperlink_2" tooltip="EL ARCANO LIBRERIA" display="EL ARCANO LIBRERIA"/>
    <hyperlink ref="A5" r:id="rId_hyperlink_3" tooltip="Casa Tomada Libros y Café" display="Casa Tomada Libros y Café"/>
    <hyperlink ref="A6" r:id="rId_hyperlink_4" tooltip="Café Nicanor SAS -  Librería Hojas de Parra" display="Café Nicanor SAS -  Librería Hojas de Parra"/>
    <hyperlink ref="A7" r:id="rId_hyperlink_5" tooltip="FCE" display="FCE"/>
    <hyperlink ref="A8" r:id="rId_hyperlink_6" tooltip="LIBRERIAS WILBORADA 1047 SAS" display="LIBRERIAS WILBORADA 1047 SAS"/>
    <hyperlink ref="A9" r:id="rId_hyperlink_7" tooltip="Prólogo libros" display="Prólogo libros"/>
    <hyperlink ref="A10" r:id="rId_hyperlink_8" tooltip="C09398" display="C09398"/>
    <hyperlink ref="A11" r:id="rId_hyperlink_9" tooltip="Ambientes de Aprendizaje SAS" display="Ambientes de Aprendizaje SAS"/>
    <hyperlink ref="A12" r:id="rId_hyperlink_10" tooltip="Oromo café librería" display="Oromo café librería"/>
    <hyperlink ref="A13" r:id="rId_hyperlink_11" tooltip="Andes Libreria Com" display="Andes Libreria Com"/>
    <hyperlink ref="A14" r:id="rId_hyperlink_12" tooltip="LIBROS MR. FOX" display="LIBROS MR. FOX"/>
    <hyperlink ref="A15" r:id="rId_hyperlink_13" tooltip="Lemoine Editores SAS" display="Lemoine Editores SAS"/>
    <hyperlink ref="A16" r:id="rId_hyperlink_14" tooltip="Babel Libros" display="Babel Libros"/>
    <hyperlink ref="A17" r:id="rId_hyperlink_15" tooltip="MATORRAL LIBRERIA SAS" display="MATORRAL LIBRERIA SAS"/>
    <hyperlink ref="A18" r:id="rId_hyperlink_16" tooltip="Librería Hojas de Parra" display="Librería Hojas de Parra"/>
    <hyperlink ref="A19" r:id="rId_hyperlink_17" tooltip="Librería Universidad de Antioquia" display="Librería Universidad de Antioquia"/>
    <hyperlink ref="A20" r:id="rId_hyperlink_18" tooltip="TODO LIBROS SALAZAR SAS" display="TODO LIBROS SALAZAR SAS"/>
    <hyperlink ref="A21" r:id="rId_hyperlink_19" tooltip="TIENDA TEATRAL" display="TIENDA TEATRAL"/>
    <hyperlink ref="A22" r:id="rId_hyperlink_20" tooltip="ASOCIACION DE AMIGOS DEL MUSEO NACIONAL" display="ASOCIACION DE AMIGOS DEL MUSEO NACIONAL"/>
    <hyperlink ref="A23" r:id="rId_hyperlink_21" tooltip="CONTRABAJO LIBRO Y CAFÉ" display="CONTRABAJO LIBRO Y CAFÉ"/>
    <hyperlink ref="A24" r:id="rId_hyperlink_22" tooltip="La Valija de fuego" display="La Valija de fuego"/>
    <hyperlink ref="A25" r:id="rId_hyperlink_23" tooltip="2621 sas" display="2621 sas"/>
    <hyperlink ref="A26" r:id="rId_hyperlink_24" tooltip="D19482" display="D19482"/>
    <hyperlink ref="A27" r:id="rId_hyperlink_25" tooltip="Prólogo" display="Prólogo"/>
    <hyperlink ref="A28" r:id="rId_hyperlink_26" tooltip="D19470" display="D19470"/>
    <hyperlink ref="A29" r:id="rId_hyperlink_27" tooltip="D19493" display="D19493"/>
    <hyperlink ref="A30" r:id="rId_hyperlink_28" tooltip="D20086" display="D20086"/>
    <hyperlink ref="A31" r:id="rId_hyperlink_29" tooltip="PROSA DEL MUNDO ESPACIO EDUCATIVO Y CULTURAL - LIBRERÍA" display="PROSA DEL MUNDO ESPACIO EDUCATIVO Y CULTURAL - LIBRERÍA"/>
    <hyperlink ref="A32" r:id="rId_hyperlink_30" tooltip="ENTRE LÍNEAS LIBRERÍA" display="ENTRE LÍNEAS LIBRERÍA"/>
    <hyperlink ref="A33" r:id="rId_hyperlink_31" tooltip="D19920" display="D19920"/>
    <hyperlink ref="A34" r:id="rId_hyperlink_32" tooltip="Librosenlinea.co" display="Librosenlinea.co"/>
    <hyperlink ref="A35" r:id="rId_hyperlink_33" tooltip="D20912" display="D20912"/>
    <hyperlink ref="A36" r:id="rId_hyperlink_34" tooltip="LIBRERÍA TINTO Y TINTA" display="LIBRERÍA TINTO Y TINTA"/>
    <hyperlink ref="A37" r:id="rId_hyperlink_35" tooltip="C09485" display="C09485"/>
    <hyperlink ref="A38" r:id="rId_hyperlink_36" tooltip="Bukz" display="Bukz"/>
    <hyperlink ref="A39" r:id="rId_hyperlink_37" tooltip="GARABATO LIBROS" display="GARABATO LIBROS"/>
    <hyperlink ref="A40" r:id="rId_hyperlink_38" tooltip="D20815" display="D20815"/>
    <hyperlink ref="A41" r:id="rId_hyperlink_39" tooltip="Librería Favila" display="Librería Favila"/>
    <hyperlink ref="A42" r:id="rId_hyperlink_40" tooltip="Universidad Industrial de Santander" display="Universidad Industrial de Santander"/>
    <hyperlink ref="A43" r:id="rId_hyperlink_41" tooltip="D53101" display="D53101"/>
    <hyperlink ref="A44" r:id="rId_hyperlink_42" tooltip="Librería Villegas Editores" display="Librería Villegas Editores"/>
    <hyperlink ref="A45" r:id="rId_hyperlink_43" tooltip="LIBRERIA FENIX" display="LIBRERIA FENIX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45" bestFit="true" customWidth="true" style="0"/>
    <col min="3" max="3" width="30" bestFit="true" customWidth="true" style="0"/>
    <col min="4" max="4" width="30" bestFit="true" customWidth="true" style="0"/>
    <col min="5" max="5" width="56" bestFit="true" customWidth="true" style="0"/>
    <col min="6" max="6" width="16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575</v>
      </c>
      <c r="B1" t="s">
        <v>29</v>
      </c>
      <c r="C1" t="s">
        <v>793</v>
      </c>
      <c r="D1" t="s">
        <v>794</v>
      </c>
      <c r="E1" t="s">
        <v>18</v>
      </c>
      <c r="F1" t="s">
        <v>795</v>
      </c>
      <c r="G1" t="s">
        <v>796</v>
      </c>
    </row>
    <row r="2" spans="1:8">
      <c r="A2" t="str">
        <f>HYPERLINK("#Clientes!A3","TODO LIBROS SALAZAR SAS")</f>
        <v>TODO LIBROS SALAZAR SAS</v>
      </c>
      <c r="B2" t="s">
        <v>797</v>
      </c>
      <c r="C2" t="s">
        <v>798</v>
      </c>
      <c r="D2" t="s">
        <v>799</v>
      </c>
      <c r="E2" t="s">
        <v>673</v>
      </c>
      <c r="F2" t="s">
        <v>672</v>
      </c>
      <c r="G2" t="s">
        <v>42</v>
      </c>
    </row>
    <row r="3" spans="1:8">
      <c r="A3" t="str">
        <f>HYPERLINK("#Clientes!A3","TODO LIBROS SALAZAR SAS")</f>
        <v>TODO LIBROS SALAZAR SAS</v>
      </c>
      <c r="B3" t="s">
        <v>800</v>
      </c>
      <c r="C3" t="s">
        <v>798</v>
      </c>
      <c r="D3" t="s">
        <v>799</v>
      </c>
      <c r="E3" t="s">
        <v>673</v>
      </c>
      <c r="F3" t="s">
        <v>672</v>
      </c>
      <c r="G3" t="s">
        <v>42</v>
      </c>
    </row>
    <row r="4" spans="1:8">
      <c r="A4" t="str">
        <f>HYPERLINK("#Clientes!A3","TODO LIBROS SALAZAR SAS")</f>
        <v>TODO LIBROS SALAZAR SAS</v>
      </c>
      <c r="B4" t="s">
        <v>801</v>
      </c>
      <c r="C4" t="s">
        <v>798</v>
      </c>
      <c r="D4" t="s">
        <v>799</v>
      </c>
      <c r="E4" t="s">
        <v>673</v>
      </c>
      <c r="F4" t="s">
        <v>672</v>
      </c>
      <c r="G4" t="s">
        <v>42</v>
      </c>
    </row>
    <row r="5" spans="1:8">
      <c r="A5" t="str">
        <f>HYPERLINK("#Clientes!A3","TODO LIBROS SALAZAR SAS")</f>
        <v>TODO LIBROS SALAZAR SAS</v>
      </c>
      <c r="B5" t="s">
        <v>802</v>
      </c>
      <c r="C5" t="s">
        <v>798</v>
      </c>
      <c r="D5" t="s">
        <v>799</v>
      </c>
      <c r="E5" t="s">
        <v>673</v>
      </c>
      <c r="F5" t="s">
        <v>672</v>
      </c>
      <c r="G5" t="s">
        <v>42</v>
      </c>
    </row>
    <row r="6" spans="1:8">
      <c r="A6" t="str">
        <f>HYPERLINK("#Clientes!A3","TODO LIBROS SALAZAR SAS")</f>
        <v>TODO LIBROS SALAZAR SAS</v>
      </c>
      <c r="B6" t="s">
        <v>803</v>
      </c>
      <c r="C6" t="s">
        <v>798</v>
      </c>
      <c r="D6" t="s">
        <v>799</v>
      </c>
      <c r="E6" t="s">
        <v>673</v>
      </c>
      <c r="F6" t="s">
        <v>672</v>
      </c>
      <c r="G6" t="s">
        <v>42</v>
      </c>
    </row>
    <row r="7" spans="1:8">
      <c r="A7" t="str">
        <f>HYPERLINK("#Clientes!A3","TODO LIBROS SALAZAR SAS")</f>
        <v>TODO LIBROS SALAZAR SAS</v>
      </c>
      <c r="B7" t="s">
        <v>804</v>
      </c>
      <c r="C7" t="s">
        <v>798</v>
      </c>
      <c r="D7" t="s">
        <v>799</v>
      </c>
      <c r="E7" t="s">
        <v>673</v>
      </c>
      <c r="F7" t="s">
        <v>672</v>
      </c>
      <c r="G7" t="s">
        <v>42</v>
      </c>
    </row>
    <row r="8" spans="1:8">
      <c r="A8" t="str">
        <f>HYPERLINK("#Clientes!A3","TODO LIBROS SALAZAR SAS")</f>
        <v>TODO LIBROS SALAZAR SAS</v>
      </c>
      <c r="B8" t="s">
        <v>805</v>
      </c>
      <c r="C8" t="s">
        <v>798</v>
      </c>
      <c r="D8" t="s">
        <v>799</v>
      </c>
      <c r="E8" t="s">
        <v>673</v>
      </c>
      <c r="F8" t="s">
        <v>672</v>
      </c>
      <c r="G8" t="s">
        <v>42</v>
      </c>
    </row>
    <row r="9" spans="1:8">
      <c r="A9" t="str">
        <f>HYPERLINK("#Clientes!A4","Babel Libros")</f>
        <v>Babel Libros</v>
      </c>
      <c r="B9" t="s">
        <v>797</v>
      </c>
      <c r="C9" t="s">
        <v>806</v>
      </c>
      <c r="D9" t="s">
        <v>807</v>
      </c>
      <c r="E9" t="s">
        <v>656</v>
      </c>
      <c r="F9" t="s">
        <v>655</v>
      </c>
      <c r="G9" t="s">
        <v>42</v>
      </c>
    </row>
    <row r="10" spans="1:8">
      <c r="A10" t="str">
        <f>HYPERLINK("#Clientes!A4","Babel Libros")</f>
        <v>Babel Libros</v>
      </c>
      <c r="B10" t="s">
        <v>800</v>
      </c>
      <c r="C10" t="s">
        <v>808</v>
      </c>
      <c r="D10" t="s">
        <v>809</v>
      </c>
      <c r="E10" t="s">
        <v>656</v>
      </c>
      <c r="F10" t="s">
        <v>655</v>
      </c>
      <c r="G10" t="s">
        <v>42</v>
      </c>
    </row>
    <row r="11" spans="1:8">
      <c r="A11" t="str">
        <f>HYPERLINK("#Clientes!A4","Babel Libros")</f>
        <v>Babel Libros</v>
      </c>
      <c r="B11" t="s">
        <v>801</v>
      </c>
      <c r="C11" t="s">
        <v>810</v>
      </c>
      <c r="D11" t="s">
        <v>811</v>
      </c>
      <c r="E11" t="s">
        <v>656</v>
      </c>
      <c r="F11" t="s">
        <v>655</v>
      </c>
      <c r="G11" t="s">
        <v>42</v>
      </c>
    </row>
    <row r="12" spans="1:8">
      <c r="A12" t="str">
        <f>HYPERLINK("#Clientes!A4","Babel Libros")</f>
        <v>Babel Libros</v>
      </c>
      <c r="B12" t="s">
        <v>802</v>
      </c>
      <c r="C12" t="s">
        <v>806</v>
      </c>
      <c r="D12" t="s">
        <v>807</v>
      </c>
      <c r="E12" t="s">
        <v>656</v>
      </c>
      <c r="F12" t="s">
        <v>655</v>
      </c>
      <c r="G12" t="s">
        <v>42</v>
      </c>
    </row>
    <row r="13" spans="1:8">
      <c r="A13" t="str">
        <f>HYPERLINK("#Clientes!A4","Babel Libros")</f>
        <v>Babel Libros</v>
      </c>
      <c r="B13" t="s">
        <v>803</v>
      </c>
      <c r="C13" t="s">
        <v>812</v>
      </c>
      <c r="D13" t="s">
        <v>813</v>
      </c>
      <c r="E13" t="s">
        <v>656</v>
      </c>
      <c r="F13" t="s">
        <v>655</v>
      </c>
      <c r="G13" t="s">
        <v>42</v>
      </c>
    </row>
    <row r="14" spans="1:8">
      <c r="A14" t="str">
        <f>HYPERLINK("#Clientes!A4","Babel Libros")</f>
        <v>Babel Libros</v>
      </c>
      <c r="B14" t="s">
        <v>804</v>
      </c>
      <c r="C14" t="s">
        <v>806</v>
      </c>
      <c r="D14" t="s">
        <v>807</v>
      </c>
      <c r="E14" t="s">
        <v>656</v>
      </c>
      <c r="F14" t="s">
        <v>655</v>
      </c>
      <c r="G14" t="s">
        <v>42</v>
      </c>
    </row>
    <row r="15" spans="1:8">
      <c r="A15" t="str">
        <f>HYPERLINK("#Clientes!A4","Babel Libros")</f>
        <v>Babel Libros</v>
      </c>
      <c r="B15" t="s">
        <v>805</v>
      </c>
      <c r="C15" t="s">
        <v>810</v>
      </c>
      <c r="D15" t="s">
        <v>811</v>
      </c>
      <c r="E15" t="s">
        <v>656</v>
      </c>
      <c r="F15" t="s">
        <v>655</v>
      </c>
      <c r="G15" t="s">
        <v>42</v>
      </c>
    </row>
    <row r="16" spans="1:8">
      <c r="A16" t="str">
        <f>HYPERLINK("#Clientes!A5","Gonzalo Duarte")</f>
        <v>Gonzalo Duarte</v>
      </c>
      <c r="B16" t="s">
        <v>797</v>
      </c>
      <c r="C16" t="s">
        <v>59</v>
      </c>
      <c r="D16" t="s">
        <v>814</v>
      </c>
      <c r="E16" t="s">
        <v>815</v>
      </c>
      <c r="F16">
        <v>3156533124</v>
      </c>
      <c r="G16" t="s">
        <v>52</v>
      </c>
    </row>
    <row r="17" spans="1:8">
      <c r="A17" t="str">
        <f>HYPERLINK("#Clientes!A5","Gonzalo Duarte")</f>
        <v>Gonzalo Duarte</v>
      </c>
      <c r="B17" t="s">
        <v>800</v>
      </c>
      <c r="C17" t="s">
        <v>816</v>
      </c>
      <c r="D17" t="s">
        <v>817</v>
      </c>
      <c r="E17" t="s">
        <v>66</v>
      </c>
      <c r="F17">
        <v>3154143561</v>
      </c>
      <c r="G17" t="s">
        <v>42</v>
      </c>
    </row>
    <row r="18" spans="1:8">
      <c r="A18" t="str">
        <f>HYPERLINK("#Clientes!A5","Gonzalo Duarte")</f>
        <v>Gonzalo Duarte</v>
      </c>
      <c r="B18" t="s">
        <v>801</v>
      </c>
      <c r="C18" t="s">
        <v>816</v>
      </c>
      <c r="D18" t="s">
        <v>817</v>
      </c>
      <c r="E18" t="s">
        <v>66</v>
      </c>
      <c r="F18">
        <v>3154143561</v>
      </c>
      <c r="G18" t="s">
        <v>42</v>
      </c>
    </row>
    <row r="19" spans="1:8">
      <c r="A19" t="str">
        <f>HYPERLINK("#Clientes!A5","Gonzalo Duarte")</f>
        <v>Gonzalo Duarte</v>
      </c>
      <c r="B19" t="s">
        <v>802</v>
      </c>
      <c r="C19" t="s">
        <v>59</v>
      </c>
      <c r="D19" t="s">
        <v>814</v>
      </c>
      <c r="E19" t="s">
        <v>815</v>
      </c>
      <c r="F19">
        <v>3156533124</v>
      </c>
      <c r="G19" t="s">
        <v>52</v>
      </c>
    </row>
    <row r="20" spans="1:8">
      <c r="A20" t="str">
        <f>HYPERLINK("#Clientes!A5","Gonzalo Duarte")</f>
        <v>Gonzalo Duarte</v>
      </c>
      <c r="B20" t="s">
        <v>803</v>
      </c>
      <c r="C20" t="s">
        <v>59</v>
      </c>
      <c r="D20" t="s">
        <v>814</v>
      </c>
      <c r="E20" t="s">
        <v>815</v>
      </c>
      <c r="F20">
        <v>3156533124</v>
      </c>
      <c r="G20" t="s">
        <v>52</v>
      </c>
    </row>
    <row r="21" spans="1:8">
      <c r="A21" t="str">
        <f>HYPERLINK("#Clientes!A5","Gonzalo Duarte")</f>
        <v>Gonzalo Duarte</v>
      </c>
      <c r="B21" t="s">
        <v>804</v>
      </c>
      <c r="C21" t="s">
        <v>59</v>
      </c>
      <c r="D21" t="s">
        <v>814</v>
      </c>
      <c r="E21" t="s">
        <v>815</v>
      </c>
      <c r="F21">
        <v>3156533124</v>
      </c>
      <c r="G21" t="s">
        <v>52</v>
      </c>
    </row>
    <row r="22" spans="1:8">
      <c r="A22" t="str">
        <f>HYPERLINK("#Clientes!A5","Gonzalo Duarte")</f>
        <v>Gonzalo Duarte</v>
      </c>
      <c r="B22" t="s">
        <v>805</v>
      </c>
      <c r="C22" t="s">
        <v>816</v>
      </c>
      <c r="D22" t="s">
        <v>817</v>
      </c>
      <c r="E22" t="s">
        <v>66</v>
      </c>
      <c r="F22">
        <v>3154143561</v>
      </c>
      <c r="G22" t="s">
        <v>42</v>
      </c>
    </row>
    <row r="23" spans="1:8">
      <c r="A23" t="str">
        <f>HYPERLINK("#Clientes!A6","UBALDO MELO")</f>
        <v>UBALDO MELO</v>
      </c>
      <c r="B23" t="s">
        <v>797</v>
      </c>
      <c r="C23" t="s">
        <v>69</v>
      </c>
      <c r="D23" t="s">
        <v>818</v>
      </c>
      <c r="E23" t="s">
        <v>75</v>
      </c>
      <c r="F23" t="s">
        <v>74</v>
      </c>
      <c r="G23" t="s">
        <v>42</v>
      </c>
    </row>
    <row r="24" spans="1:8">
      <c r="A24" t="str">
        <f>HYPERLINK("#Clientes!A6","UBALDO MELO")</f>
        <v>UBALDO MELO</v>
      </c>
      <c r="B24" t="s">
        <v>800</v>
      </c>
      <c r="C24" t="s">
        <v>69</v>
      </c>
      <c r="D24" t="s">
        <v>818</v>
      </c>
      <c r="E24" t="s">
        <v>75</v>
      </c>
      <c r="F24" t="s">
        <v>74</v>
      </c>
      <c r="G24" t="s">
        <v>42</v>
      </c>
    </row>
    <row r="25" spans="1:8">
      <c r="A25" t="str">
        <f>HYPERLINK("#Clientes!A6","UBALDO MELO")</f>
        <v>UBALDO MELO</v>
      </c>
      <c r="B25" t="s">
        <v>801</v>
      </c>
      <c r="C25" t="s">
        <v>819</v>
      </c>
      <c r="D25" t="s">
        <v>820</v>
      </c>
      <c r="E25" t="s">
        <v>75</v>
      </c>
      <c r="F25" t="s">
        <v>74</v>
      </c>
      <c r="G25" t="s">
        <v>42</v>
      </c>
    </row>
    <row r="26" spans="1:8">
      <c r="A26" t="str">
        <f>HYPERLINK("#Clientes!A6","UBALDO MELO")</f>
        <v>UBALDO MELO</v>
      </c>
      <c r="B26" t="s">
        <v>802</v>
      </c>
      <c r="C26" t="s">
        <v>819</v>
      </c>
      <c r="D26" t="s">
        <v>820</v>
      </c>
      <c r="E26" t="s">
        <v>75</v>
      </c>
      <c r="F26" t="s">
        <v>74</v>
      </c>
      <c r="G26" t="s">
        <v>42</v>
      </c>
    </row>
    <row r="27" spans="1:8">
      <c r="A27" t="str">
        <f>HYPERLINK("#Clientes!A6","UBALDO MELO")</f>
        <v>UBALDO MELO</v>
      </c>
      <c r="B27" t="s">
        <v>803</v>
      </c>
      <c r="C27" t="s">
        <v>819</v>
      </c>
      <c r="D27" t="s">
        <v>820</v>
      </c>
      <c r="E27" t="s">
        <v>75</v>
      </c>
      <c r="F27" t="s">
        <v>74</v>
      </c>
      <c r="G27" t="s">
        <v>42</v>
      </c>
    </row>
    <row r="28" spans="1:8">
      <c r="A28" t="str">
        <f>HYPERLINK("#Clientes!A6","UBALDO MELO")</f>
        <v>UBALDO MELO</v>
      </c>
      <c r="B28" t="s">
        <v>804</v>
      </c>
      <c r="C28" t="s">
        <v>819</v>
      </c>
      <c r="D28" t="s">
        <v>820</v>
      </c>
      <c r="E28" t="s">
        <v>75</v>
      </c>
      <c r="F28" t="s">
        <v>74</v>
      </c>
      <c r="G28" t="s">
        <v>42</v>
      </c>
    </row>
    <row r="29" spans="1:8">
      <c r="A29" t="str">
        <f>HYPERLINK("#Clientes!A6","UBALDO MELO")</f>
        <v>UBALDO MELO</v>
      </c>
      <c r="B29" t="s">
        <v>805</v>
      </c>
      <c r="C29" t="s">
        <v>819</v>
      </c>
      <c r="D29" t="s">
        <v>820</v>
      </c>
      <c r="E29" t="s">
        <v>75</v>
      </c>
      <c r="F29" t="s">
        <v>74</v>
      </c>
      <c r="G29" t="s">
        <v>42</v>
      </c>
    </row>
    <row r="30" spans="1:8">
      <c r="A30" t="str">
        <f>HYPERLINK("#Clientes!A7","Lemoine Editores SAS")</f>
        <v>Lemoine Editores SAS</v>
      </c>
      <c r="B30" t="s">
        <v>797</v>
      </c>
      <c r="C30" t="s">
        <v>821</v>
      </c>
      <c r="D30" t="s">
        <v>822</v>
      </c>
      <c r="E30" t="s">
        <v>823</v>
      </c>
      <c r="F30" t="s">
        <v>649</v>
      </c>
      <c r="G30" t="s">
        <v>42</v>
      </c>
    </row>
    <row r="31" spans="1:8">
      <c r="A31" t="str">
        <f>HYPERLINK("#Clientes!A7","Lemoine Editores SAS")</f>
        <v>Lemoine Editores SAS</v>
      </c>
      <c r="B31" t="s">
        <v>800</v>
      </c>
      <c r="C31" t="s">
        <v>821</v>
      </c>
      <c r="D31" t="s">
        <v>822</v>
      </c>
      <c r="E31" t="s">
        <v>823</v>
      </c>
      <c r="F31" t="s">
        <v>649</v>
      </c>
      <c r="G31" t="s">
        <v>42</v>
      </c>
    </row>
    <row r="32" spans="1:8">
      <c r="A32" t="str">
        <f>HYPERLINK("#Clientes!A7","Lemoine Editores SAS")</f>
        <v>Lemoine Editores SAS</v>
      </c>
      <c r="B32" t="s">
        <v>801</v>
      </c>
      <c r="C32" t="s">
        <v>821</v>
      </c>
      <c r="D32" t="s">
        <v>822</v>
      </c>
      <c r="E32" t="s">
        <v>823</v>
      </c>
      <c r="F32" t="s">
        <v>649</v>
      </c>
      <c r="G32" t="s">
        <v>42</v>
      </c>
    </row>
    <row r="33" spans="1:8">
      <c r="A33" t="str">
        <f>HYPERLINK("#Clientes!A7","Lemoine Editores SAS")</f>
        <v>Lemoine Editores SAS</v>
      </c>
      <c r="B33" t="s">
        <v>802</v>
      </c>
      <c r="C33" t="s">
        <v>824</v>
      </c>
      <c r="D33" t="s">
        <v>825</v>
      </c>
      <c r="E33" t="s">
        <v>826</v>
      </c>
      <c r="F33" t="s">
        <v>827</v>
      </c>
      <c r="G33" t="s">
        <v>42</v>
      </c>
    </row>
    <row r="34" spans="1:8">
      <c r="A34" t="str">
        <f>HYPERLINK("#Clientes!A7","Lemoine Editores SAS")</f>
        <v>Lemoine Editores SAS</v>
      </c>
      <c r="B34" t="s">
        <v>803</v>
      </c>
      <c r="C34" t="s">
        <v>828</v>
      </c>
      <c r="D34" t="s">
        <v>829</v>
      </c>
      <c r="E34" t="s">
        <v>830</v>
      </c>
      <c r="F34" t="s">
        <v>649</v>
      </c>
      <c r="G34" t="s">
        <v>42</v>
      </c>
    </row>
    <row r="35" spans="1:8">
      <c r="A35" t="str">
        <f>HYPERLINK("#Clientes!A7","Lemoine Editores SAS")</f>
        <v>Lemoine Editores SAS</v>
      </c>
      <c r="B35" t="s">
        <v>804</v>
      </c>
      <c r="C35" t="s">
        <v>821</v>
      </c>
      <c r="D35" t="s">
        <v>822</v>
      </c>
      <c r="E35" t="s">
        <v>823</v>
      </c>
      <c r="F35" t="s">
        <v>827</v>
      </c>
      <c r="G35" t="s">
        <v>42</v>
      </c>
    </row>
    <row r="36" spans="1:8">
      <c r="A36" t="str">
        <f>HYPERLINK("#Clientes!A7","Lemoine Editores SAS")</f>
        <v>Lemoine Editores SAS</v>
      </c>
      <c r="B36" t="s">
        <v>805</v>
      </c>
      <c r="C36" t="s">
        <v>831</v>
      </c>
      <c r="D36" t="s">
        <v>832</v>
      </c>
      <c r="E36" t="s">
        <v>833</v>
      </c>
      <c r="F36" t="s">
        <v>827</v>
      </c>
      <c r="G36" t="s">
        <v>42</v>
      </c>
    </row>
    <row r="37" spans="1:8">
      <c r="A37" t="str">
        <f>HYPERLINK("#Clientes!A8","Librería Universidad de Antioquia")</f>
        <v>Librería Universidad de Antioquia</v>
      </c>
      <c r="B37" t="s">
        <v>797</v>
      </c>
      <c r="C37" t="s">
        <v>834</v>
      </c>
      <c r="D37" t="s">
        <v>835</v>
      </c>
      <c r="E37" t="s">
        <v>836</v>
      </c>
      <c r="F37" t="s">
        <v>837</v>
      </c>
      <c r="G37" t="s">
        <v>42</v>
      </c>
    </row>
    <row r="38" spans="1:8">
      <c r="A38" t="str">
        <f>HYPERLINK("#Clientes!A8","Librería Universidad de Antioquia")</f>
        <v>Librería Universidad de Antioquia</v>
      </c>
      <c r="B38" t="s">
        <v>800</v>
      </c>
      <c r="C38" t="s">
        <v>707</v>
      </c>
      <c r="D38" t="s">
        <v>838</v>
      </c>
      <c r="E38" t="s">
        <v>839</v>
      </c>
      <c r="F38" t="s">
        <v>840</v>
      </c>
      <c r="G38" t="s">
        <v>42</v>
      </c>
    </row>
    <row r="39" spans="1:8">
      <c r="A39" t="str">
        <f>HYPERLINK("#Clientes!A8","Librería Universidad de Antioquia")</f>
        <v>Librería Universidad de Antioquia</v>
      </c>
      <c r="B39" t="s">
        <v>801</v>
      </c>
      <c r="C39" t="s">
        <v>834</v>
      </c>
      <c r="D39" t="s">
        <v>835</v>
      </c>
      <c r="E39" t="s">
        <v>836</v>
      </c>
      <c r="F39" t="s">
        <v>837</v>
      </c>
      <c r="G39" t="s">
        <v>42</v>
      </c>
    </row>
    <row r="40" spans="1:8">
      <c r="A40" t="str">
        <f>HYPERLINK("#Clientes!A8","Librería Universidad de Antioquia")</f>
        <v>Librería Universidad de Antioquia</v>
      </c>
      <c r="B40" t="s">
        <v>802</v>
      </c>
      <c r="C40" t="s">
        <v>834</v>
      </c>
      <c r="D40" t="s">
        <v>835</v>
      </c>
      <c r="E40" t="s">
        <v>836</v>
      </c>
      <c r="F40" t="s">
        <v>837</v>
      </c>
      <c r="G40" t="s">
        <v>52</v>
      </c>
    </row>
    <row r="41" spans="1:8">
      <c r="A41" t="str">
        <f>HYPERLINK("#Clientes!A8","Librería Universidad de Antioquia")</f>
        <v>Librería Universidad de Antioquia</v>
      </c>
      <c r="B41" t="s">
        <v>803</v>
      </c>
      <c r="C41" t="s">
        <v>323</v>
      </c>
      <c r="D41" t="s">
        <v>841</v>
      </c>
      <c r="E41" t="s">
        <v>842</v>
      </c>
      <c r="F41" t="s">
        <v>843</v>
      </c>
      <c r="G41" t="s">
        <v>52</v>
      </c>
    </row>
    <row r="42" spans="1:8">
      <c r="A42" t="str">
        <f>HYPERLINK("#Clientes!A8","Librería Universidad de Antioquia")</f>
        <v>Librería Universidad de Antioquia</v>
      </c>
      <c r="B42" t="s">
        <v>804</v>
      </c>
      <c r="C42" t="s">
        <v>844</v>
      </c>
      <c r="D42" t="s">
        <v>845</v>
      </c>
      <c r="E42" t="s">
        <v>846</v>
      </c>
      <c r="F42" t="s">
        <v>847</v>
      </c>
      <c r="G42" t="s">
        <v>52</v>
      </c>
    </row>
    <row r="43" spans="1:8">
      <c r="A43" t="str">
        <f>HYPERLINK("#Clientes!A8","Librería Universidad de Antioquia")</f>
        <v>Librería Universidad de Antioquia</v>
      </c>
      <c r="B43" t="s">
        <v>805</v>
      </c>
      <c r="C43" t="s">
        <v>834</v>
      </c>
      <c r="D43" t="s">
        <v>835</v>
      </c>
      <c r="E43" t="s">
        <v>836</v>
      </c>
      <c r="F43" t="s">
        <v>837</v>
      </c>
      <c r="G43" t="s">
        <v>52</v>
      </c>
    </row>
    <row r="44" spans="1:8">
      <c r="A44" t="str">
        <f>HYPERLINK("#Clientes!A9","JOSÉ RODRÍGUEZ")</f>
        <v>JOSÉ RODRÍGUEZ</v>
      </c>
      <c r="B44" t="s">
        <v>797</v>
      </c>
      <c r="C44" t="s">
        <v>848</v>
      </c>
      <c r="D44" t="s">
        <v>849</v>
      </c>
      <c r="E44" t="s">
        <v>98</v>
      </c>
      <c r="F44" t="s">
        <v>97</v>
      </c>
      <c r="G44" t="s">
        <v>52</v>
      </c>
    </row>
    <row r="45" spans="1:8">
      <c r="A45" t="str">
        <f>HYPERLINK("#Clientes!A9","JOSÉ RODRÍGUEZ")</f>
        <v>JOSÉ RODRÍGUEZ</v>
      </c>
      <c r="B45" t="s">
        <v>800</v>
      </c>
      <c r="C45" t="s">
        <v>848</v>
      </c>
      <c r="D45" t="s">
        <v>849</v>
      </c>
      <c r="E45" t="s">
        <v>98</v>
      </c>
      <c r="F45" t="s">
        <v>97</v>
      </c>
      <c r="G45" t="s">
        <v>52</v>
      </c>
    </row>
    <row r="46" spans="1:8">
      <c r="A46" t="str">
        <f>HYPERLINK("#Clientes!A9","JOSÉ RODRÍGUEZ")</f>
        <v>JOSÉ RODRÍGUEZ</v>
      </c>
      <c r="B46" t="s">
        <v>801</v>
      </c>
      <c r="C46" t="s">
        <v>848</v>
      </c>
      <c r="D46" t="s">
        <v>849</v>
      </c>
      <c r="E46" t="s">
        <v>98</v>
      </c>
      <c r="F46" t="s">
        <v>97</v>
      </c>
      <c r="G46" t="s">
        <v>52</v>
      </c>
    </row>
    <row r="47" spans="1:8">
      <c r="A47" t="str">
        <f>HYPERLINK("#Clientes!A9","JOSÉ RODRÍGUEZ")</f>
        <v>JOSÉ RODRÍGUEZ</v>
      </c>
      <c r="B47" t="s">
        <v>802</v>
      </c>
      <c r="C47" t="s">
        <v>850</v>
      </c>
      <c r="D47" t="s">
        <v>851</v>
      </c>
      <c r="E47" t="s">
        <v>98</v>
      </c>
      <c r="F47" t="s">
        <v>97</v>
      </c>
      <c r="G47" t="s">
        <v>42</v>
      </c>
    </row>
    <row r="48" spans="1:8">
      <c r="A48" t="str">
        <f>HYPERLINK("#Clientes!A9","JOSÉ RODRÍGUEZ")</f>
        <v>JOSÉ RODRÍGUEZ</v>
      </c>
      <c r="B48" t="s">
        <v>803</v>
      </c>
      <c r="C48" t="s">
        <v>850</v>
      </c>
      <c r="D48" t="s">
        <v>851</v>
      </c>
      <c r="E48" t="s">
        <v>98</v>
      </c>
      <c r="F48" t="s">
        <v>97</v>
      </c>
      <c r="G48" t="s">
        <v>42</v>
      </c>
    </row>
    <row r="49" spans="1:8">
      <c r="A49" t="str">
        <f>HYPERLINK("#Clientes!A9","JOSÉ RODRÍGUEZ")</f>
        <v>JOSÉ RODRÍGUEZ</v>
      </c>
      <c r="B49" t="s">
        <v>804</v>
      </c>
      <c r="C49" t="s">
        <v>850</v>
      </c>
      <c r="D49" t="s">
        <v>851</v>
      </c>
      <c r="E49" t="s">
        <v>98</v>
      </c>
      <c r="F49" t="s">
        <v>97</v>
      </c>
      <c r="G49" t="s">
        <v>42</v>
      </c>
    </row>
    <row r="50" spans="1:8">
      <c r="A50" t="str">
        <f>HYPERLINK("#Clientes!A9","JOSÉ RODRÍGUEZ")</f>
        <v>JOSÉ RODRÍGUEZ</v>
      </c>
      <c r="B50" t="s">
        <v>805</v>
      </c>
      <c r="C50" t="s">
        <v>848</v>
      </c>
      <c r="D50" t="s">
        <v>849</v>
      </c>
      <c r="E50" t="s">
        <v>98</v>
      </c>
      <c r="F50" t="s">
        <v>97</v>
      </c>
      <c r="G50" t="s">
        <v>52</v>
      </c>
    </row>
    <row r="51" spans="1:8">
      <c r="A51" t="str">
        <f>HYPERLINK("#Clientes!A10","MARISOL CHACON")</f>
        <v>MARISOL CHACON</v>
      </c>
      <c r="B51" t="s">
        <v>797</v>
      </c>
      <c r="C51" t="s">
        <v>100</v>
      </c>
      <c r="D51" t="s">
        <v>852</v>
      </c>
      <c r="E51" t="s">
        <v>853</v>
      </c>
      <c r="F51" t="s">
        <v>105</v>
      </c>
      <c r="G51" t="s">
        <v>42</v>
      </c>
    </row>
    <row r="52" spans="1:8">
      <c r="A52" t="str">
        <f>HYPERLINK("#Clientes!A10","MARISOL CHACON")</f>
        <v>MARISOL CHACON</v>
      </c>
      <c r="B52" t="s">
        <v>800</v>
      </c>
      <c r="C52" t="s">
        <v>854</v>
      </c>
      <c r="D52" t="s">
        <v>855</v>
      </c>
      <c r="E52" t="s">
        <v>106</v>
      </c>
      <c r="F52" t="s">
        <v>105</v>
      </c>
      <c r="G52" t="s">
        <v>42</v>
      </c>
    </row>
    <row r="53" spans="1:8">
      <c r="A53" t="str">
        <f>HYPERLINK("#Clientes!A10","MARISOL CHACON")</f>
        <v>MARISOL CHACON</v>
      </c>
      <c r="B53" t="s">
        <v>801</v>
      </c>
      <c r="C53" t="s">
        <v>100</v>
      </c>
      <c r="D53" t="s">
        <v>856</v>
      </c>
      <c r="E53" t="s">
        <v>853</v>
      </c>
      <c r="F53" t="s">
        <v>105</v>
      </c>
      <c r="G53" t="s">
        <v>42</v>
      </c>
    </row>
    <row r="54" spans="1:8">
      <c r="A54" t="str">
        <f>HYPERLINK("#Clientes!A10","MARISOL CHACON")</f>
        <v>MARISOL CHACON</v>
      </c>
      <c r="B54" t="s">
        <v>802</v>
      </c>
      <c r="C54" t="s">
        <v>100</v>
      </c>
      <c r="D54" t="s">
        <v>856</v>
      </c>
      <c r="E54" t="s">
        <v>853</v>
      </c>
      <c r="F54" t="s">
        <v>105</v>
      </c>
      <c r="G54" t="s">
        <v>42</v>
      </c>
    </row>
    <row r="55" spans="1:8">
      <c r="A55" t="str">
        <f>HYPERLINK("#Clientes!A10","MARISOL CHACON")</f>
        <v>MARISOL CHACON</v>
      </c>
      <c r="B55" t="s">
        <v>803</v>
      </c>
      <c r="C55" t="s">
        <v>100</v>
      </c>
      <c r="D55" t="s">
        <v>856</v>
      </c>
      <c r="E55" t="s">
        <v>857</v>
      </c>
      <c r="F55" t="s">
        <v>105</v>
      </c>
      <c r="G55" t="s">
        <v>42</v>
      </c>
    </row>
    <row r="56" spans="1:8">
      <c r="A56" t="str">
        <f>HYPERLINK("#Clientes!A10","MARISOL CHACON")</f>
        <v>MARISOL CHACON</v>
      </c>
      <c r="B56" t="s">
        <v>804</v>
      </c>
      <c r="C56" t="s">
        <v>100</v>
      </c>
      <c r="D56" t="s">
        <v>856</v>
      </c>
      <c r="E56" t="s">
        <v>853</v>
      </c>
      <c r="F56">
        <v>3002951915</v>
      </c>
      <c r="G56" t="s">
        <v>42</v>
      </c>
    </row>
    <row r="57" spans="1:8">
      <c r="A57" t="str">
        <f>HYPERLINK("#Clientes!A10","MARISOL CHACON")</f>
        <v>MARISOL CHACON</v>
      </c>
      <c r="B57" t="s">
        <v>805</v>
      </c>
      <c r="C57" t="s">
        <v>100</v>
      </c>
      <c r="D57" t="s">
        <v>856</v>
      </c>
      <c r="E57" t="s">
        <v>853</v>
      </c>
      <c r="F57" t="s">
        <v>105</v>
      </c>
      <c r="G57" t="s">
        <v>42</v>
      </c>
    </row>
    <row r="58" spans="1:8">
      <c r="A58" t="str">
        <f>HYPERLINK("#Clientes!A11","LIBROS MR. FOX")</f>
        <v>LIBROS MR. FOX</v>
      </c>
      <c r="B58" t="s">
        <v>797</v>
      </c>
      <c r="C58" t="s">
        <v>858</v>
      </c>
      <c r="D58" t="s">
        <v>859</v>
      </c>
      <c r="E58" t="s">
        <v>860</v>
      </c>
      <c r="F58" t="s">
        <v>861</v>
      </c>
      <c r="G58" t="s">
        <v>52</v>
      </c>
    </row>
    <row r="59" spans="1:8">
      <c r="A59" t="str">
        <f>HYPERLINK("#Clientes!A11","LIBROS MR. FOX")</f>
        <v>LIBROS MR. FOX</v>
      </c>
      <c r="B59" t="s">
        <v>800</v>
      </c>
      <c r="C59" t="s">
        <v>862</v>
      </c>
      <c r="D59" t="s">
        <v>863</v>
      </c>
      <c r="E59" t="s">
        <v>864</v>
      </c>
      <c r="F59" t="s">
        <v>861</v>
      </c>
      <c r="G59" t="s">
        <v>52</v>
      </c>
    </row>
    <row r="60" spans="1:8">
      <c r="A60" t="str">
        <f>HYPERLINK("#Clientes!A11","LIBROS MR. FOX")</f>
        <v>LIBROS MR. FOX</v>
      </c>
      <c r="B60" t="s">
        <v>801</v>
      </c>
      <c r="C60" t="s">
        <v>247</v>
      </c>
      <c r="D60" t="s">
        <v>642</v>
      </c>
      <c r="E60" t="s">
        <v>644</v>
      </c>
      <c r="F60" t="s">
        <v>861</v>
      </c>
      <c r="G60" t="s">
        <v>52</v>
      </c>
    </row>
    <row r="61" spans="1:8">
      <c r="A61" t="str">
        <f>HYPERLINK("#Clientes!A11","LIBROS MR. FOX")</f>
        <v>LIBROS MR. FOX</v>
      </c>
      <c r="B61" t="s">
        <v>802</v>
      </c>
      <c r="C61" t="s">
        <v>247</v>
      </c>
      <c r="D61" t="s">
        <v>642</v>
      </c>
      <c r="E61" t="s">
        <v>644</v>
      </c>
      <c r="F61" t="s">
        <v>861</v>
      </c>
      <c r="G61" t="s">
        <v>52</v>
      </c>
    </row>
    <row r="62" spans="1:8">
      <c r="A62" t="str">
        <f>HYPERLINK("#Clientes!A11","LIBROS MR. FOX")</f>
        <v>LIBROS MR. FOX</v>
      </c>
      <c r="B62" t="s">
        <v>803</v>
      </c>
      <c r="C62" t="s">
        <v>247</v>
      </c>
      <c r="D62" t="s">
        <v>642</v>
      </c>
      <c r="E62" t="s">
        <v>644</v>
      </c>
      <c r="F62" t="s">
        <v>861</v>
      </c>
      <c r="G62" t="s">
        <v>52</v>
      </c>
    </row>
    <row r="63" spans="1:8">
      <c r="A63" t="str">
        <f>HYPERLINK("#Clientes!A11","LIBROS MR. FOX")</f>
        <v>LIBROS MR. FOX</v>
      </c>
      <c r="B63" t="s">
        <v>804</v>
      </c>
      <c r="C63" t="s">
        <v>247</v>
      </c>
      <c r="D63" t="s">
        <v>642</v>
      </c>
      <c r="E63" t="s">
        <v>644</v>
      </c>
      <c r="F63" t="s">
        <v>861</v>
      </c>
      <c r="G63" t="s">
        <v>52</v>
      </c>
    </row>
    <row r="64" spans="1:8">
      <c r="A64" t="str">
        <f>HYPERLINK("#Clientes!A11","LIBROS MR. FOX")</f>
        <v>LIBROS MR. FOX</v>
      </c>
      <c r="B64" t="s">
        <v>805</v>
      </c>
      <c r="C64" t="s">
        <v>858</v>
      </c>
      <c r="D64" t="s">
        <v>859</v>
      </c>
      <c r="E64" t="s">
        <v>860</v>
      </c>
      <c r="F64" t="s">
        <v>861</v>
      </c>
      <c r="G64" t="s">
        <v>52</v>
      </c>
    </row>
    <row r="65" spans="1:8">
      <c r="A65" t="str">
        <f>HYPERLINK("#Clientes!A12","D14110")</f>
        <v>D14110</v>
      </c>
      <c r="B65" t="s">
        <v>797</v>
      </c>
      <c r="C65" t="s">
        <v>819</v>
      </c>
      <c r="D65" t="s">
        <v>865</v>
      </c>
      <c r="E65" t="s">
        <v>121</v>
      </c>
      <c r="F65">
        <v>3044268180</v>
      </c>
      <c r="G65" t="s">
        <v>42</v>
      </c>
    </row>
    <row r="66" spans="1:8">
      <c r="A66" t="str">
        <f>HYPERLINK("#Clientes!A12","D14110")</f>
        <v>D14110</v>
      </c>
      <c r="B66" t="s">
        <v>800</v>
      </c>
      <c r="C66" t="s">
        <v>866</v>
      </c>
      <c r="D66" t="s">
        <v>867</v>
      </c>
      <c r="E66" t="s">
        <v>868</v>
      </c>
      <c r="F66"/>
      <c r="G66" t="s">
        <v>42</v>
      </c>
    </row>
    <row r="67" spans="1:8">
      <c r="A67" t="str">
        <f>HYPERLINK("#Clientes!A12","D14110")</f>
        <v>D14110</v>
      </c>
      <c r="B67" t="s">
        <v>801</v>
      </c>
      <c r="C67" t="s">
        <v>819</v>
      </c>
      <c r="D67" t="s">
        <v>865</v>
      </c>
      <c r="E67" t="s">
        <v>121</v>
      </c>
      <c r="F67">
        <v>3044268180</v>
      </c>
      <c r="G67" t="s">
        <v>42</v>
      </c>
    </row>
    <row r="68" spans="1:8">
      <c r="A68" t="str">
        <f>HYPERLINK("#Clientes!A12","D14110")</f>
        <v>D14110</v>
      </c>
      <c r="B68" t="s">
        <v>802</v>
      </c>
      <c r="C68" t="s">
        <v>828</v>
      </c>
      <c r="D68" t="s">
        <v>659</v>
      </c>
      <c r="E68" t="s">
        <v>869</v>
      </c>
      <c r="F68"/>
      <c r="G68" t="s">
        <v>52</v>
      </c>
    </row>
    <row r="69" spans="1:8">
      <c r="A69" t="str">
        <f>HYPERLINK("#Clientes!A12","D14110")</f>
        <v>D14110</v>
      </c>
      <c r="B69" t="s">
        <v>803</v>
      </c>
      <c r="C69" t="s">
        <v>819</v>
      </c>
      <c r="D69" t="s">
        <v>865</v>
      </c>
      <c r="E69" t="s">
        <v>121</v>
      </c>
      <c r="F69">
        <v>3044268180</v>
      </c>
      <c r="G69" t="s">
        <v>42</v>
      </c>
    </row>
    <row r="70" spans="1:8">
      <c r="A70" t="str">
        <f>HYPERLINK("#Clientes!A12","D14110")</f>
        <v>D14110</v>
      </c>
      <c r="B70" t="s">
        <v>804</v>
      </c>
      <c r="C70" t="s">
        <v>828</v>
      </c>
      <c r="D70" t="s">
        <v>659</v>
      </c>
      <c r="E70" t="s">
        <v>869</v>
      </c>
      <c r="F70"/>
      <c r="G70" t="s">
        <v>52</v>
      </c>
    </row>
    <row r="71" spans="1:8">
      <c r="A71" t="str">
        <f>HYPERLINK("#Clientes!A12","D14110")</f>
        <v>D14110</v>
      </c>
      <c r="B71" t="s">
        <v>805</v>
      </c>
      <c r="C71" t="s">
        <v>819</v>
      </c>
      <c r="D71" t="s">
        <v>865</v>
      </c>
      <c r="E71" t="s">
        <v>121</v>
      </c>
      <c r="F71">
        <v>3044268180</v>
      </c>
      <c r="G71" t="s">
        <v>42</v>
      </c>
    </row>
    <row r="72" spans="1:8">
      <c r="A72" t="str">
        <f>HYPERLINK("#Clientes!A13","Café Nicanor SAS -  Librería Hojas de Parra")</f>
        <v>Café Nicanor SAS -  Librería Hojas de Parra</v>
      </c>
      <c r="B72" t="s">
        <v>797</v>
      </c>
      <c r="C72" t="s">
        <v>870</v>
      </c>
      <c r="D72" t="s">
        <v>871</v>
      </c>
      <c r="E72" t="s">
        <v>600</v>
      </c>
      <c r="F72">
        <v>3143399859</v>
      </c>
      <c r="G72" t="s">
        <v>42</v>
      </c>
    </row>
    <row r="73" spans="1:8">
      <c r="A73" t="str">
        <f>HYPERLINK("#Clientes!A13","Café Nicanor SAS -  Librería Hojas de Parra")</f>
        <v>Café Nicanor SAS -  Librería Hojas de Parra</v>
      </c>
      <c r="B73" t="s">
        <v>800</v>
      </c>
      <c r="C73" t="s">
        <v>872</v>
      </c>
      <c r="D73" t="s">
        <v>873</v>
      </c>
      <c r="E73" t="s">
        <v>874</v>
      </c>
      <c r="F73">
        <v>3203034788</v>
      </c>
      <c r="G73" t="s">
        <v>42</v>
      </c>
    </row>
    <row r="74" spans="1:8">
      <c r="A74" t="str">
        <f>HYPERLINK("#Clientes!A13","Café Nicanor SAS -  Librería Hojas de Parra")</f>
        <v>Café Nicanor SAS -  Librería Hojas de Parra</v>
      </c>
      <c r="B74" t="s">
        <v>801</v>
      </c>
      <c r="C74" t="s">
        <v>872</v>
      </c>
      <c r="D74" t="s">
        <v>873</v>
      </c>
      <c r="E74" t="s">
        <v>874</v>
      </c>
      <c r="F74">
        <v>3203034788</v>
      </c>
      <c r="G74" t="s">
        <v>42</v>
      </c>
    </row>
    <row r="75" spans="1:8">
      <c r="A75" t="str">
        <f>HYPERLINK("#Clientes!A13","Café Nicanor SAS -  Librería Hojas de Parra")</f>
        <v>Café Nicanor SAS -  Librería Hojas de Parra</v>
      </c>
      <c r="B75" t="s">
        <v>802</v>
      </c>
      <c r="C75" t="s">
        <v>875</v>
      </c>
      <c r="D75" t="s">
        <v>876</v>
      </c>
      <c r="E75" t="s">
        <v>877</v>
      </c>
      <c r="F75" t="s">
        <v>599</v>
      </c>
      <c r="G75" t="s">
        <v>42</v>
      </c>
    </row>
    <row r="76" spans="1:8">
      <c r="A76" t="str">
        <f>HYPERLINK("#Clientes!A13","Café Nicanor SAS -  Librería Hojas de Parra")</f>
        <v>Café Nicanor SAS -  Librería Hojas de Parra</v>
      </c>
      <c r="B76" t="s">
        <v>803</v>
      </c>
      <c r="C76" t="s">
        <v>875</v>
      </c>
      <c r="D76" t="s">
        <v>876</v>
      </c>
      <c r="E76" t="s">
        <v>877</v>
      </c>
      <c r="F76" t="s">
        <v>599</v>
      </c>
      <c r="G76" t="s">
        <v>42</v>
      </c>
    </row>
    <row r="77" spans="1:8">
      <c r="A77" t="str">
        <f>HYPERLINK("#Clientes!A13","Café Nicanor SAS -  Librería Hojas de Parra")</f>
        <v>Café Nicanor SAS -  Librería Hojas de Parra</v>
      </c>
      <c r="B77" t="s">
        <v>804</v>
      </c>
      <c r="C77" t="s">
        <v>870</v>
      </c>
      <c r="D77" t="s">
        <v>871</v>
      </c>
      <c r="E77" t="s">
        <v>600</v>
      </c>
      <c r="F77">
        <v>3143399859</v>
      </c>
      <c r="G77" t="s">
        <v>42</v>
      </c>
    </row>
    <row r="78" spans="1:8">
      <c r="A78" t="str">
        <f>HYPERLINK("#Clientes!A13","Café Nicanor SAS -  Librería Hojas de Parra")</f>
        <v>Café Nicanor SAS -  Librería Hojas de Parra</v>
      </c>
      <c r="B78" t="s">
        <v>805</v>
      </c>
      <c r="C78" t="s">
        <v>878</v>
      </c>
      <c r="D78" t="s">
        <v>879</v>
      </c>
      <c r="E78" t="s">
        <v>874</v>
      </c>
      <c r="F78">
        <v>3115728387</v>
      </c>
      <c r="G78" t="s">
        <v>42</v>
      </c>
    </row>
    <row r="79" spans="1:8">
      <c r="A79" t="str">
        <f>HYPERLINK("#Clientes!A14","C05156")</f>
        <v>C05156</v>
      </c>
      <c r="B79" t="s">
        <v>797</v>
      </c>
      <c r="C79" t="s">
        <v>880</v>
      </c>
      <c r="D79" t="s">
        <v>131</v>
      </c>
      <c r="E79" t="s">
        <v>134</v>
      </c>
      <c r="F79" t="s">
        <v>133</v>
      </c>
      <c r="G79" t="s">
        <v>42</v>
      </c>
    </row>
    <row r="80" spans="1:8">
      <c r="A80" t="str">
        <f>HYPERLINK("#Clientes!A14","C05156")</f>
        <v>C05156</v>
      </c>
      <c r="B80" t="s">
        <v>800</v>
      </c>
      <c r="C80" t="s">
        <v>880</v>
      </c>
      <c r="D80" t="s">
        <v>131</v>
      </c>
      <c r="E80" t="s">
        <v>134</v>
      </c>
      <c r="F80" t="s">
        <v>133</v>
      </c>
      <c r="G80" t="s">
        <v>42</v>
      </c>
    </row>
    <row r="81" spans="1:8">
      <c r="A81" t="str">
        <f>HYPERLINK("#Clientes!A14","C05156")</f>
        <v>C05156</v>
      </c>
      <c r="B81" t="s">
        <v>801</v>
      </c>
      <c r="C81" t="s">
        <v>880</v>
      </c>
      <c r="D81" t="s">
        <v>131</v>
      </c>
      <c r="E81" t="s">
        <v>134</v>
      </c>
      <c r="F81" t="s">
        <v>133</v>
      </c>
      <c r="G81" t="s">
        <v>42</v>
      </c>
    </row>
    <row r="82" spans="1:8">
      <c r="A82" t="str">
        <f>HYPERLINK("#Clientes!A14","C05156")</f>
        <v>C05156</v>
      </c>
      <c r="B82" t="s">
        <v>802</v>
      </c>
      <c r="C82" t="s">
        <v>131</v>
      </c>
      <c r="D82" t="s">
        <v>131</v>
      </c>
      <c r="E82" t="s">
        <v>134</v>
      </c>
      <c r="F82" t="s">
        <v>133</v>
      </c>
      <c r="G82" t="s">
        <v>42</v>
      </c>
    </row>
    <row r="83" spans="1:8">
      <c r="A83" t="str">
        <f>HYPERLINK("#Clientes!A14","C05156")</f>
        <v>C05156</v>
      </c>
      <c r="B83" t="s">
        <v>803</v>
      </c>
      <c r="C83" t="s">
        <v>880</v>
      </c>
      <c r="D83" t="s">
        <v>131</v>
      </c>
      <c r="E83" t="s">
        <v>134</v>
      </c>
      <c r="F83" t="s">
        <v>133</v>
      </c>
      <c r="G83" t="s">
        <v>42</v>
      </c>
    </row>
    <row r="84" spans="1:8">
      <c r="A84" t="str">
        <f>HYPERLINK("#Clientes!A14","C05156")</f>
        <v>C05156</v>
      </c>
      <c r="B84" t="s">
        <v>804</v>
      </c>
      <c r="C84" t="s">
        <v>880</v>
      </c>
      <c r="D84" t="s">
        <v>131</v>
      </c>
      <c r="E84" t="s">
        <v>134</v>
      </c>
      <c r="F84" t="s">
        <v>133</v>
      </c>
      <c r="G84" t="s">
        <v>42</v>
      </c>
    </row>
    <row r="85" spans="1:8">
      <c r="A85" t="str">
        <f>HYPERLINK("#Clientes!A14","C05156")</f>
        <v>C05156</v>
      </c>
      <c r="B85" t="s">
        <v>805</v>
      </c>
      <c r="C85" t="s">
        <v>880</v>
      </c>
      <c r="D85" t="s">
        <v>131</v>
      </c>
      <c r="E85" t="s">
        <v>134</v>
      </c>
      <c r="F85" t="s">
        <v>133</v>
      </c>
      <c r="G85" t="s">
        <v>42</v>
      </c>
    </row>
    <row r="86" spans="1:8">
      <c r="A86" t="str">
        <f>HYPERLINK("#Clientes!A15","Villegas Editores")</f>
        <v>Villegas Editores</v>
      </c>
      <c r="B86" t="s">
        <v>797</v>
      </c>
      <c r="C86" t="s">
        <v>881</v>
      </c>
      <c r="D86" t="s">
        <v>745</v>
      </c>
      <c r="E86" t="s">
        <v>882</v>
      </c>
      <c r="F86" t="s">
        <v>883</v>
      </c>
      <c r="G86" t="s">
        <v>42</v>
      </c>
    </row>
    <row r="87" spans="1:8">
      <c r="A87" t="str">
        <f>HYPERLINK("#Clientes!A15","Villegas Editores")</f>
        <v>Villegas Editores</v>
      </c>
      <c r="B87" t="s">
        <v>800</v>
      </c>
      <c r="C87" t="s">
        <v>884</v>
      </c>
      <c r="D87" t="s">
        <v>885</v>
      </c>
      <c r="E87" t="s">
        <v>582</v>
      </c>
      <c r="F87" t="s">
        <v>581</v>
      </c>
      <c r="G87" t="s">
        <v>42</v>
      </c>
    </row>
    <row r="88" spans="1:8">
      <c r="A88" t="str">
        <f>HYPERLINK("#Clientes!A15","Villegas Editores")</f>
        <v>Villegas Editores</v>
      </c>
      <c r="B88" t="s">
        <v>801</v>
      </c>
      <c r="C88" t="s">
        <v>886</v>
      </c>
      <c r="D88" t="s">
        <v>259</v>
      </c>
      <c r="E88" t="s">
        <v>887</v>
      </c>
      <c r="F88" t="s">
        <v>581</v>
      </c>
      <c r="G88" t="s">
        <v>42</v>
      </c>
    </row>
    <row r="89" spans="1:8">
      <c r="A89" t="str">
        <f>HYPERLINK("#Clientes!A15","Villegas Editores")</f>
        <v>Villegas Editores</v>
      </c>
      <c r="B89" t="s">
        <v>802</v>
      </c>
      <c r="C89" t="s">
        <v>881</v>
      </c>
      <c r="D89" t="s">
        <v>745</v>
      </c>
      <c r="E89" t="s">
        <v>882</v>
      </c>
      <c r="F89" t="s">
        <v>883</v>
      </c>
      <c r="G89" t="s">
        <v>42</v>
      </c>
    </row>
    <row r="90" spans="1:8">
      <c r="A90" t="str">
        <f>HYPERLINK("#Clientes!A15","Villegas Editores")</f>
        <v>Villegas Editores</v>
      </c>
      <c r="B90" t="s">
        <v>803</v>
      </c>
      <c r="C90" t="s">
        <v>888</v>
      </c>
      <c r="D90" t="s">
        <v>889</v>
      </c>
      <c r="E90" t="s">
        <v>890</v>
      </c>
      <c r="F90" t="s">
        <v>883</v>
      </c>
      <c r="G90" t="s">
        <v>42</v>
      </c>
    </row>
    <row r="91" spans="1:8">
      <c r="A91" t="str">
        <f>HYPERLINK("#Clientes!A15","Villegas Editores")</f>
        <v>Villegas Editores</v>
      </c>
      <c r="B91" t="s">
        <v>804</v>
      </c>
      <c r="C91" t="s">
        <v>891</v>
      </c>
      <c r="D91" t="s">
        <v>892</v>
      </c>
      <c r="E91" t="s">
        <v>893</v>
      </c>
      <c r="F91" t="s">
        <v>883</v>
      </c>
      <c r="G91" t="s">
        <v>42</v>
      </c>
    </row>
    <row r="92" spans="1:8">
      <c r="A92" t="str">
        <f>HYPERLINK("#Clientes!A15","Villegas Editores")</f>
        <v>Villegas Editores</v>
      </c>
      <c r="B92" t="s">
        <v>805</v>
      </c>
      <c r="C92" t="s">
        <v>888</v>
      </c>
      <c r="D92" t="s">
        <v>889</v>
      </c>
      <c r="E92" t="s">
        <v>894</v>
      </c>
      <c r="F92"/>
      <c r="G92" t="s">
        <v>42</v>
      </c>
    </row>
    <row r="93" spans="1:8">
      <c r="A93" t="str">
        <f>HYPERLINK("#Clientes!A16","Casa Tomada Libros y Café")</f>
        <v>Casa Tomada Libros y Café</v>
      </c>
      <c r="B93" t="s">
        <v>797</v>
      </c>
      <c r="C93" t="s">
        <v>895</v>
      </c>
      <c r="D93" t="s">
        <v>896</v>
      </c>
      <c r="E93" t="s">
        <v>594</v>
      </c>
      <c r="F93" t="s">
        <v>593</v>
      </c>
      <c r="G93" t="s">
        <v>42</v>
      </c>
    </row>
    <row r="94" spans="1:8">
      <c r="A94" t="str">
        <f>HYPERLINK("#Clientes!A16","Casa Tomada Libros y Café")</f>
        <v>Casa Tomada Libros y Café</v>
      </c>
      <c r="B94" t="s">
        <v>800</v>
      </c>
      <c r="C94" t="s">
        <v>897</v>
      </c>
      <c r="D94" t="s">
        <v>898</v>
      </c>
      <c r="E94" t="s">
        <v>594</v>
      </c>
      <c r="F94" t="s">
        <v>593</v>
      </c>
      <c r="G94" t="s">
        <v>42</v>
      </c>
    </row>
    <row r="95" spans="1:8">
      <c r="A95" t="str">
        <f>HYPERLINK("#Clientes!A16","Casa Tomada Libros y Café")</f>
        <v>Casa Tomada Libros y Café</v>
      </c>
      <c r="B95" t="s">
        <v>801</v>
      </c>
      <c r="C95" t="s">
        <v>895</v>
      </c>
      <c r="D95" t="s">
        <v>896</v>
      </c>
      <c r="E95" t="s">
        <v>594</v>
      </c>
      <c r="F95" t="s">
        <v>593</v>
      </c>
      <c r="G95" t="s">
        <v>42</v>
      </c>
    </row>
    <row r="96" spans="1:8">
      <c r="A96" t="str">
        <f>HYPERLINK("#Clientes!A16","Casa Tomada Libros y Café")</f>
        <v>Casa Tomada Libros y Café</v>
      </c>
      <c r="B96" t="s">
        <v>802</v>
      </c>
      <c r="C96" t="s">
        <v>899</v>
      </c>
      <c r="D96" t="s">
        <v>900</v>
      </c>
      <c r="E96" t="s">
        <v>901</v>
      </c>
      <c r="F96" t="s">
        <v>593</v>
      </c>
      <c r="G96" t="s">
        <v>52</v>
      </c>
    </row>
    <row r="97" spans="1:8">
      <c r="A97" t="str">
        <f>HYPERLINK("#Clientes!A16","Casa Tomada Libros y Café")</f>
        <v>Casa Tomada Libros y Café</v>
      </c>
      <c r="B97" t="s">
        <v>803</v>
      </c>
      <c r="C97" t="s">
        <v>902</v>
      </c>
      <c r="D97" t="s">
        <v>903</v>
      </c>
      <c r="E97" t="s">
        <v>904</v>
      </c>
      <c r="F97" t="s">
        <v>905</v>
      </c>
      <c r="G97" t="s">
        <v>52</v>
      </c>
    </row>
    <row r="98" spans="1:8">
      <c r="A98" t="str">
        <f>HYPERLINK("#Clientes!A16","Casa Tomada Libros y Café")</f>
        <v>Casa Tomada Libros y Café</v>
      </c>
      <c r="B98" t="s">
        <v>804</v>
      </c>
      <c r="C98" t="s">
        <v>902</v>
      </c>
      <c r="D98" t="s">
        <v>906</v>
      </c>
      <c r="E98" t="s">
        <v>594</v>
      </c>
      <c r="F98" t="s">
        <v>905</v>
      </c>
      <c r="G98" t="s">
        <v>42</v>
      </c>
    </row>
    <row r="99" spans="1:8">
      <c r="A99" t="str">
        <f>HYPERLINK("#Clientes!A16","Casa Tomada Libros y Café")</f>
        <v>Casa Tomada Libros y Café</v>
      </c>
      <c r="B99" t="s">
        <v>805</v>
      </c>
      <c r="C99" t="s">
        <v>895</v>
      </c>
      <c r="D99" t="s">
        <v>896</v>
      </c>
      <c r="E99" t="s">
        <v>594</v>
      </c>
      <c r="F99" t="s">
        <v>593</v>
      </c>
      <c r="G99" t="s">
        <v>42</v>
      </c>
    </row>
    <row r="100" spans="1:8">
      <c r="A100" t="str">
        <f>HYPERLINK("#Clientes!A17","SANTIAGO AGUIRRE")</f>
        <v>SANTIAGO AGUIRRE</v>
      </c>
      <c r="B100" t="s">
        <v>797</v>
      </c>
      <c r="C100" t="s">
        <v>151</v>
      </c>
      <c r="D100" t="s">
        <v>152</v>
      </c>
      <c r="E100" t="s">
        <v>157</v>
      </c>
      <c r="F100">
        <v>3103349621</v>
      </c>
      <c r="G100" t="s">
        <v>42</v>
      </c>
    </row>
    <row r="101" spans="1:8">
      <c r="A101" t="str">
        <f>HYPERLINK("#Clientes!A17","SANTIAGO AGUIRRE")</f>
        <v>SANTIAGO AGUIRRE</v>
      </c>
      <c r="B101" t="s">
        <v>800</v>
      </c>
      <c r="C101" t="s">
        <v>907</v>
      </c>
      <c r="D101" t="s">
        <v>908</v>
      </c>
      <c r="E101" t="s">
        <v>909</v>
      </c>
      <c r="F101">
        <v>3123862952</v>
      </c>
      <c r="G101" t="s">
        <v>42</v>
      </c>
    </row>
    <row r="102" spans="1:8">
      <c r="A102" t="str">
        <f>HYPERLINK("#Clientes!A17","SANTIAGO AGUIRRE")</f>
        <v>SANTIAGO AGUIRRE</v>
      </c>
      <c r="B102" t="s">
        <v>801</v>
      </c>
      <c r="C102" t="s">
        <v>323</v>
      </c>
      <c r="D102" t="s">
        <v>695</v>
      </c>
      <c r="E102" t="s">
        <v>909</v>
      </c>
      <c r="F102">
        <v>3123862952</v>
      </c>
      <c r="G102" t="s">
        <v>42</v>
      </c>
    </row>
    <row r="103" spans="1:8">
      <c r="A103" t="str">
        <f>HYPERLINK("#Clientes!A17","SANTIAGO AGUIRRE")</f>
        <v>SANTIAGO AGUIRRE</v>
      </c>
      <c r="B103" t="s">
        <v>802</v>
      </c>
      <c r="C103" t="s">
        <v>810</v>
      </c>
      <c r="D103" t="s">
        <v>910</v>
      </c>
      <c r="E103" t="s">
        <v>157</v>
      </c>
      <c r="F103">
        <v>3103349621</v>
      </c>
      <c r="G103" t="s">
        <v>42</v>
      </c>
    </row>
    <row r="104" spans="1:8">
      <c r="A104" t="str">
        <f>HYPERLINK("#Clientes!A17","SANTIAGO AGUIRRE")</f>
        <v>SANTIAGO AGUIRRE</v>
      </c>
      <c r="B104" t="s">
        <v>803</v>
      </c>
      <c r="C104" t="s">
        <v>810</v>
      </c>
      <c r="D104" t="s">
        <v>910</v>
      </c>
      <c r="E104" t="s">
        <v>157</v>
      </c>
      <c r="F104">
        <v>3103349621</v>
      </c>
      <c r="G104" t="s">
        <v>42</v>
      </c>
    </row>
    <row r="105" spans="1:8">
      <c r="A105" t="str">
        <f>HYPERLINK("#Clientes!A17","SANTIAGO AGUIRRE")</f>
        <v>SANTIAGO AGUIRRE</v>
      </c>
      <c r="B105" t="s">
        <v>804</v>
      </c>
      <c r="C105" t="s">
        <v>810</v>
      </c>
      <c r="D105" t="s">
        <v>910</v>
      </c>
      <c r="E105" t="s">
        <v>157</v>
      </c>
      <c r="F105">
        <v>3103349621</v>
      </c>
      <c r="G105" t="s">
        <v>42</v>
      </c>
    </row>
    <row r="106" spans="1:8">
      <c r="A106" t="str">
        <f>HYPERLINK("#Clientes!A17","SANTIAGO AGUIRRE")</f>
        <v>SANTIAGO AGUIRRE</v>
      </c>
      <c r="B106" t="s">
        <v>805</v>
      </c>
      <c r="C106" t="s">
        <v>323</v>
      </c>
      <c r="D106" t="s">
        <v>695</v>
      </c>
      <c r="E106" t="s">
        <v>909</v>
      </c>
      <c r="F106">
        <v>3123862952</v>
      </c>
      <c r="G106" t="s">
        <v>42</v>
      </c>
    </row>
    <row r="107" spans="1:8">
      <c r="A107" t="str">
        <f>HYPERLINK("#Clientes!A18","Prólogo libros")</f>
        <v>Prólogo libros</v>
      </c>
      <c r="B107" t="s">
        <v>797</v>
      </c>
      <c r="C107" t="s">
        <v>613</v>
      </c>
      <c r="D107" t="s">
        <v>614</v>
      </c>
      <c r="E107" t="s">
        <v>712</v>
      </c>
      <c r="F107" t="s">
        <v>617</v>
      </c>
      <c r="G107" t="s">
        <v>42</v>
      </c>
    </row>
    <row r="108" spans="1:8">
      <c r="A108" t="str">
        <f>HYPERLINK("#Clientes!A18","Prólogo libros")</f>
        <v>Prólogo libros</v>
      </c>
      <c r="B108" t="s">
        <v>800</v>
      </c>
      <c r="C108" t="s">
        <v>613</v>
      </c>
      <c r="D108" t="s">
        <v>614</v>
      </c>
      <c r="E108" t="s">
        <v>712</v>
      </c>
      <c r="F108" t="s">
        <v>617</v>
      </c>
      <c r="G108" t="s">
        <v>42</v>
      </c>
    </row>
    <row r="109" spans="1:8">
      <c r="A109" t="str">
        <f>HYPERLINK("#Clientes!A18","Prólogo libros")</f>
        <v>Prólogo libros</v>
      </c>
      <c r="B109" t="s">
        <v>801</v>
      </c>
      <c r="C109" t="s">
        <v>613</v>
      </c>
      <c r="D109" t="s">
        <v>614</v>
      </c>
      <c r="E109" t="s">
        <v>712</v>
      </c>
      <c r="F109" t="s">
        <v>617</v>
      </c>
      <c r="G109" t="s">
        <v>42</v>
      </c>
    </row>
    <row r="110" spans="1:8">
      <c r="A110" t="str">
        <f>HYPERLINK("#Clientes!A18","Prólogo libros")</f>
        <v>Prólogo libros</v>
      </c>
      <c r="B110" t="s">
        <v>802</v>
      </c>
      <c r="C110" t="s">
        <v>911</v>
      </c>
      <c r="D110" t="s">
        <v>531</v>
      </c>
      <c r="E110" t="s">
        <v>912</v>
      </c>
      <c r="F110">
        <v>3115047428</v>
      </c>
      <c r="G110" t="s">
        <v>42</v>
      </c>
    </row>
    <row r="111" spans="1:8">
      <c r="A111" t="str">
        <f>HYPERLINK("#Clientes!A18","Prólogo libros")</f>
        <v>Prólogo libros</v>
      </c>
      <c r="B111" t="s">
        <v>803</v>
      </c>
      <c r="C111" t="s">
        <v>613</v>
      </c>
      <c r="D111" t="s">
        <v>614</v>
      </c>
      <c r="E111" t="s">
        <v>712</v>
      </c>
      <c r="F111" t="s">
        <v>617</v>
      </c>
      <c r="G111" t="s">
        <v>42</v>
      </c>
    </row>
    <row r="112" spans="1:8">
      <c r="A112" t="str">
        <f>HYPERLINK("#Clientes!A18","Prólogo libros")</f>
        <v>Prólogo libros</v>
      </c>
      <c r="B112" t="s">
        <v>804</v>
      </c>
      <c r="C112" t="s">
        <v>613</v>
      </c>
      <c r="D112" t="s">
        <v>614</v>
      </c>
      <c r="E112" t="s">
        <v>712</v>
      </c>
      <c r="F112" t="s">
        <v>617</v>
      </c>
      <c r="G112" t="s">
        <v>42</v>
      </c>
    </row>
    <row r="113" spans="1:8">
      <c r="A113" t="str">
        <f>HYPERLINK("#Clientes!A18","Prólogo libros")</f>
        <v>Prólogo libros</v>
      </c>
      <c r="B113" t="s">
        <v>805</v>
      </c>
      <c r="C113" t="s">
        <v>613</v>
      </c>
      <c r="D113" t="s">
        <v>614</v>
      </c>
      <c r="E113" t="s">
        <v>712</v>
      </c>
      <c r="F113" t="s">
        <v>617</v>
      </c>
      <c r="G113" t="s">
        <v>42</v>
      </c>
    </row>
    <row r="114" spans="1:8">
      <c r="A114" t="str">
        <f>HYPERLINK("#Clientes!A19","EL ARCANO LIBRERIA")</f>
        <v>EL ARCANO LIBRERIA</v>
      </c>
      <c r="B114" t="s">
        <v>797</v>
      </c>
      <c r="C114" t="s">
        <v>913</v>
      </c>
      <c r="D114" t="s">
        <v>914</v>
      </c>
      <c r="E114" t="s">
        <v>915</v>
      </c>
      <c r="F114" t="s">
        <v>916</v>
      </c>
      <c r="G114" t="s">
        <v>42</v>
      </c>
    </row>
    <row r="115" spans="1:8">
      <c r="A115" t="str">
        <f>HYPERLINK("#Clientes!A19","EL ARCANO LIBRERIA")</f>
        <v>EL ARCANO LIBRERIA</v>
      </c>
      <c r="B115" t="s">
        <v>800</v>
      </c>
      <c r="C115" t="s">
        <v>583</v>
      </c>
      <c r="D115" t="s">
        <v>917</v>
      </c>
      <c r="E115" t="s">
        <v>588</v>
      </c>
      <c r="F115" t="s">
        <v>587</v>
      </c>
      <c r="G115" t="s">
        <v>42</v>
      </c>
    </row>
    <row r="116" spans="1:8">
      <c r="A116" t="str">
        <f>HYPERLINK("#Clientes!A19","EL ARCANO LIBRERIA")</f>
        <v>EL ARCANO LIBRERIA</v>
      </c>
      <c r="B116" t="s">
        <v>801</v>
      </c>
      <c r="C116" t="s">
        <v>918</v>
      </c>
      <c r="D116" t="s">
        <v>919</v>
      </c>
      <c r="E116" t="s">
        <v>920</v>
      </c>
      <c r="F116" t="s">
        <v>587</v>
      </c>
      <c r="G116" t="s">
        <v>42</v>
      </c>
    </row>
    <row r="117" spans="1:8">
      <c r="A117" t="str">
        <f>HYPERLINK("#Clientes!A19","EL ARCANO LIBRERIA")</f>
        <v>EL ARCANO LIBRERIA</v>
      </c>
      <c r="B117" t="s">
        <v>802</v>
      </c>
      <c r="C117" t="s">
        <v>921</v>
      </c>
      <c r="D117" t="s">
        <v>922</v>
      </c>
      <c r="E117" t="s">
        <v>923</v>
      </c>
      <c r="F117" t="s">
        <v>587</v>
      </c>
      <c r="G117" t="s">
        <v>42</v>
      </c>
    </row>
    <row r="118" spans="1:8">
      <c r="A118" t="str">
        <f>HYPERLINK("#Clientes!A19","EL ARCANO LIBRERIA")</f>
        <v>EL ARCANO LIBRERIA</v>
      </c>
      <c r="B118" t="s">
        <v>803</v>
      </c>
      <c r="C118" t="s">
        <v>921</v>
      </c>
      <c r="D118" t="s">
        <v>922</v>
      </c>
      <c r="E118" t="s">
        <v>923</v>
      </c>
      <c r="F118" t="s">
        <v>587</v>
      </c>
      <c r="G118" t="s">
        <v>42</v>
      </c>
    </row>
    <row r="119" spans="1:8">
      <c r="A119" t="str">
        <f>HYPERLINK("#Clientes!A19","EL ARCANO LIBRERIA")</f>
        <v>EL ARCANO LIBRERIA</v>
      </c>
      <c r="B119" t="s">
        <v>804</v>
      </c>
      <c r="C119" t="s">
        <v>583</v>
      </c>
      <c r="D119" t="s">
        <v>917</v>
      </c>
      <c r="E119" t="s">
        <v>588</v>
      </c>
      <c r="F119" t="s">
        <v>587</v>
      </c>
      <c r="G119" t="s">
        <v>42</v>
      </c>
    </row>
    <row r="120" spans="1:8">
      <c r="A120" t="str">
        <f>HYPERLINK("#Clientes!A19","EL ARCANO LIBRERIA")</f>
        <v>EL ARCANO LIBRERIA</v>
      </c>
      <c r="B120" t="s">
        <v>805</v>
      </c>
      <c r="C120" t="s">
        <v>913</v>
      </c>
      <c r="D120" t="s">
        <v>914</v>
      </c>
      <c r="E120" t="s">
        <v>915</v>
      </c>
      <c r="F120" t="s">
        <v>916</v>
      </c>
      <c r="G120" t="s">
        <v>42</v>
      </c>
    </row>
    <row r="121" spans="1:8">
      <c r="A121" t="str">
        <f>HYPERLINK("#Clientes!A20","La Valija de fuego")</f>
        <v>La Valija de fuego</v>
      </c>
      <c r="B121" t="s">
        <v>797</v>
      </c>
      <c r="C121" t="s">
        <v>780</v>
      </c>
      <c r="D121" t="s">
        <v>924</v>
      </c>
      <c r="E121" t="s">
        <v>925</v>
      </c>
      <c r="F121" t="s">
        <v>926</v>
      </c>
      <c r="G121" t="s">
        <v>42</v>
      </c>
    </row>
    <row r="122" spans="1:8">
      <c r="A122" t="str">
        <f>HYPERLINK("#Clientes!A20","La Valija de fuego")</f>
        <v>La Valija de fuego</v>
      </c>
      <c r="B122" t="s">
        <v>800</v>
      </c>
      <c r="C122" t="s">
        <v>693</v>
      </c>
      <c r="D122" t="s">
        <v>695</v>
      </c>
      <c r="E122" t="s">
        <v>699</v>
      </c>
      <c r="F122" t="s">
        <v>926</v>
      </c>
      <c r="G122" t="s">
        <v>42</v>
      </c>
    </row>
    <row r="123" spans="1:8">
      <c r="A123" t="str">
        <f>HYPERLINK("#Clientes!A20","La Valija de fuego")</f>
        <v>La Valija de fuego</v>
      </c>
      <c r="B123" t="s">
        <v>801</v>
      </c>
      <c r="C123" t="s">
        <v>810</v>
      </c>
      <c r="D123" t="s">
        <v>927</v>
      </c>
      <c r="E123" t="s">
        <v>925</v>
      </c>
      <c r="F123" t="s">
        <v>926</v>
      </c>
      <c r="G123" t="s">
        <v>42</v>
      </c>
    </row>
    <row r="124" spans="1:8">
      <c r="A124" t="str">
        <f>HYPERLINK("#Clientes!A20","La Valija de fuego")</f>
        <v>La Valija de fuego</v>
      </c>
      <c r="B124" t="s">
        <v>802</v>
      </c>
      <c r="C124" t="s">
        <v>928</v>
      </c>
      <c r="D124" t="s">
        <v>929</v>
      </c>
      <c r="E124" t="s">
        <v>930</v>
      </c>
      <c r="F124" t="s">
        <v>926</v>
      </c>
      <c r="G124" t="s">
        <v>52</v>
      </c>
    </row>
    <row r="125" spans="1:8">
      <c r="A125" t="str">
        <f>HYPERLINK("#Clientes!A20","La Valija de fuego")</f>
        <v>La Valija de fuego</v>
      </c>
      <c r="B125" t="s">
        <v>803</v>
      </c>
      <c r="C125" t="s">
        <v>931</v>
      </c>
      <c r="D125" t="s">
        <v>932</v>
      </c>
      <c r="E125" t="s">
        <v>925</v>
      </c>
      <c r="F125" t="s">
        <v>926</v>
      </c>
      <c r="G125" t="s">
        <v>52</v>
      </c>
    </row>
    <row r="126" spans="1:8">
      <c r="A126" t="str">
        <f>HYPERLINK("#Clientes!A20","La Valija de fuego")</f>
        <v>La Valija de fuego</v>
      </c>
      <c r="B126" t="s">
        <v>804</v>
      </c>
      <c r="C126" t="s">
        <v>931</v>
      </c>
      <c r="D126" t="s">
        <v>932</v>
      </c>
      <c r="E126" t="s">
        <v>925</v>
      </c>
      <c r="F126" t="s">
        <v>926</v>
      </c>
      <c r="G126" t="s">
        <v>52</v>
      </c>
    </row>
    <row r="127" spans="1:8">
      <c r="A127" t="str">
        <f>HYPERLINK("#Clientes!A20","La Valija de fuego")</f>
        <v>La Valija de fuego</v>
      </c>
      <c r="B127" t="s">
        <v>805</v>
      </c>
      <c r="C127" t="s">
        <v>933</v>
      </c>
      <c r="D127" t="s">
        <v>934</v>
      </c>
      <c r="E127" t="s">
        <v>925</v>
      </c>
      <c r="F127" t="s">
        <v>926</v>
      </c>
      <c r="G127" t="s">
        <v>52</v>
      </c>
    </row>
    <row r="128" spans="1:8">
      <c r="A128" t="str">
        <f>HYPERLINK("#Clientes!A21","Andes Libreria Com")</f>
        <v>Andes Libreria Com</v>
      </c>
      <c r="B128" t="s">
        <v>797</v>
      </c>
      <c r="C128" t="s">
        <v>631</v>
      </c>
      <c r="D128" t="s">
        <v>637</v>
      </c>
      <c r="E128" t="s">
        <v>935</v>
      </c>
      <c r="F128" t="s">
        <v>640</v>
      </c>
      <c r="G128" t="s">
        <v>42</v>
      </c>
    </row>
    <row r="129" spans="1:8">
      <c r="A129" t="str">
        <f>HYPERLINK("#Clientes!A21","Andes Libreria Com")</f>
        <v>Andes Libreria Com</v>
      </c>
      <c r="B129" t="s">
        <v>800</v>
      </c>
      <c r="C129" t="s">
        <v>631</v>
      </c>
      <c r="D129" t="s">
        <v>637</v>
      </c>
      <c r="E129" t="s">
        <v>935</v>
      </c>
      <c r="F129" t="s">
        <v>640</v>
      </c>
      <c r="G129" t="s">
        <v>42</v>
      </c>
    </row>
    <row r="130" spans="1:8">
      <c r="A130" t="str">
        <f>HYPERLINK("#Clientes!A21","Andes Libreria Com")</f>
        <v>Andes Libreria Com</v>
      </c>
      <c r="B130" t="s">
        <v>801</v>
      </c>
      <c r="C130" t="s">
        <v>631</v>
      </c>
      <c r="D130" t="s">
        <v>637</v>
      </c>
      <c r="E130" t="s">
        <v>935</v>
      </c>
      <c r="F130" t="s">
        <v>640</v>
      </c>
      <c r="G130" t="s">
        <v>42</v>
      </c>
    </row>
    <row r="131" spans="1:8">
      <c r="A131" t="str">
        <f>HYPERLINK("#Clientes!A21","Andes Libreria Com")</f>
        <v>Andes Libreria Com</v>
      </c>
      <c r="B131" t="s">
        <v>802</v>
      </c>
      <c r="C131" t="s">
        <v>631</v>
      </c>
      <c r="D131" t="s">
        <v>637</v>
      </c>
      <c r="E131" t="s">
        <v>935</v>
      </c>
      <c r="F131" t="s">
        <v>640</v>
      </c>
      <c r="G131" t="s">
        <v>42</v>
      </c>
    </row>
    <row r="132" spans="1:8">
      <c r="A132" t="str">
        <f>HYPERLINK("#Clientes!A21","Andes Libreria Com")</f>
        <v>Andes Libreria Com</v>
      </c>
      <c r="B132" t="s">
        <v>803</v>
      </c>
      <c r="C132" t="s">
        <v>631</v>
      </c>
      <c r="D132" t="s">
        <v>637</v>
      </c>
      <c r="E132" t="s">
        <v>935</v>
      </c>
      <c r="F132" t="s">
        <v>640</v>
      </c>
      <c r="G132" t="s">
        <v>42</v>
      </c>
    </row>
    <row r="133" spans="1:8">
      <c r="A133" t="str">
        <f>HYPERLINK("#Clientes!A21","Andes Libreria Com")</f>
        <v>Andes Libreria Com</v>
      </c>
      <c r="B133" t="s">
        <v>804</v>
      </c>
      <c r="C133" t="s">
        <v>631</v>
      </c>
      <c r="D133" t="s">
        <v>637</v>
      </c>
      <c r="E133" t="s">
        <v>935</v>
      </c>
      <c r="F133" t="s">
        <v>640</v>
      </c>
      <c r="G133" t="s">
        <v>42</v>
      </c>
    </row>
    <row r="134" spans="1:8">
      <c r="A134" t="str">
        <f>HYPERLINK("#Clientes!A21","Andes Libreria Com")</f>
        <v>Andes Libreria Com</v>
      </c>
      <c r="B134" t="s">
        <v>805</v>
      </c>
      <c r="C134" t="s">
        <v>631</v>
      </c>
      <c r="D134" t="s">
        <v>637</v>
      </c>
      <c r="E134" t="s">
        <v>935</v>
      </c>
      <c r="F134" t="s">
        <v>640</v>
      </c>
      <c r="G134" t="s">
        <v>42</v>
      </c>
    </row>
    <row r="135" spans="1:8">
      <c r="A135" t="str">
        <f>HYPERLINK("#Clientes!A22","TIENDA TEATRAL")</f>
        <v>TIENDA TEATRAL</v>
      </c>
      <c r="B135" t="s">
        <v>797</v>
      </c>
      <c r="C135" t="s">
        <v>675</v>
      </c>
      <c r="D135" t="s">
        <v>676</v>
      </c>
      <c r="E135" t="s">
        <v>680</v>
      </c>
      <c r="F135" t="s">
        <v>679</v>
      </c>
      <c r="G135" t="s">
        <v>42</v>
      </c>
    </row>
    <row r="136" spans="1:8">
      <c r="A136" t="str">
        <f>HYPERLINK("#Clientes!A22","TIENDA TEATRAL")</f>
        <v>TIENDA TEATRAL</v>
      </c>
      <c r="B136" t="s">
        <v>800</v>
      </c>
      <c r="C136" t="s">
        <v>675</v>
      </c>
      <c r="D136" t="s">
        <v>676</v>
      </c>
      <c r="E136" t="s">
        <v>680</v>
      </c>
      <c r="F136" t="s">
        <v>679</v>
      </c>
      <c r="G136" t="s">
        <v>42</v>
      </c>
    </row>
    <row r="137" spans="1:8">
      <c r="A137" t="str">
        <f>HYPERLINK("#Clientes!A22","TIENDA TEATRAL")</f>
        <v>TIENDA TEATRAL</v>
      </c>
      <c r="B137" t="s">
        <v>801</v>
      </c>
      <c r="C137" t="s">
        <v>675</v>
      </c>
      <c r="D137" t="s">
        <v>676</v>
      </c>
      <c r="E137" t="s">
        <v>680</v>
      </c>
      <c r="F137" t="s">
        <v>679</v>
      </c>
      <c r="G137" t="s">
        <v>42</v>
      </c>
    </row>
    <row r="138" spans="1:8">
      <c r="A138" t="str">
        <f>HYPERLINK("#Clientes!A22","TIENDA TEATRAL")</f>
        <v>TIENDA TEATRAL</v>
      </c>
      <c r="B138" t="s">
        <v>802</v>
      </c>
      <c r="C138" t="s">
        <v>675</v>
      </c>
      <c r="D138" t="s">
        <v>676</v>
      </c>
      <c r="E138" t="s">
        <v>680</v>
      </c>
      <c r="F138" t="s">
        <v>679</v>
      </c>
      <c r="G138" t="s">
        <v>42</v>
      </c>
    </row>
    <row r="139" spans="1:8">
      <c r="A139" t="str">
        <f>HYPERLINK("#Clientes!A22","TIENDA TEATRAL")</f>
        <v>TIENDA TEATRAL</v>
      </c>
      <c r="B139" t="s">
        <v>803</v>
      </c>
      <c r="C139" t="s">
        <v>936</v>
      </c>
      <c r="D139" t="s">
        <v>937</v>
      </c>
      <c r="E139" t="s">
        <v>938</v>
      </c>
      <c r="F139" t="s">
        <v>679</v>
      </c>
      <c r="G139" t="s">
        <v>42</v>
      </c>
    </row>
    <row r="140" spans="1:8">
      <c r="A140" t="str">
        <f>HYPERLINK("#Clientes!A22","TIENDA TEATRAL")</f>
        <v>TIENDA TEATRAL</v>
      </c>
      <c r="B140" t="s">
        <v>804</v>
      </c>
      <c r="C140" t="s">
        <v>675</v>
      </c>
      <c r="D140" t="s">
        <v>676</v>
      </c>
      <c r="E140" t="s">
        <v>680</v>
      </c>
      <c r="F140" t="s">
        <v>679</v>
      </c>
      <c r="G140" t="s">
        <v>42</v>
      </c>
    </row>
    <row r="141" spans="1:8">
      <c r="A141" t="str">
        <f>HYPERLINK("#Clientes!A22","TIENDA TEATRAL")</f>
        <v>TIENDA TEATRAL</v>
      </c>
      <c r="B141" t="s">
        <v>805</v>
      </c>
      <c r="C141" t="s">
        <v>939</v>
      </c>
      <c r="D141" t="s">
        <v>940</v>
      </c>
      <c r="E141" t="s">
        <v>941</v>
      </c>
      <c r="F141" t="s">
        <v>679</v>
      </c>
      <c r="G141" t="s">
        <v>42</v>
      </c>
    </row>
    <row r="142" spans="1:8">
      <c r="A142" t="str">
        <f>HYPERLINK("#Clientes!A23","LIBRERIAS WILBORADA 1047 SAS")</f>
        <v>LIBRERIAS WILBORADA 1047 SAS</v>
      </c>
      <c r="B142" t="s">
        <v>797</v>
      </c>
      <c r="C142" t="s">
        <v>942</v>
      </c>
      <c r="D142" t="s">
        <v>943</v>
      </c>
      <c r="E142" t="s">
        <v>944</v>
      </c>
      <c r="F142">
        <v>3106254102</v>
      </c>
      <c r="G142" t="s">
        <v>42</v>
      </c>
    </row>
    <row r="143" spans="1:8">
      <c r="A143" t="str">
        <f>HYPERLINK("#Clientes!A23","LIBRERIAS WILBORADA 1047 SAS")</f>
        <v>LIBRERIAS WILBORADA 1047 SAS</v>
      </c>
      <c r="B143" t="s">
        <v>800</v>
      </c>
      <c r="C143" t="s">
        <v>945</v>
      </c>
      <c r="D143" t="s">
        <v>946</v>
      </c>
      <c r="E143" t="s">
        <v>947</v>
      </c>
      <c r="F143">
        <v>3005552132</v>
      </c>
      <c r="G143" t="s">
        <v>42</v>
      </c>
    </row>
    <row r="144" spans="1:8">
      <c r="A144" t="str">
        <f>HYPERLINK("#Clientes!A23","LIBRERIAS WILBORADA 1047 SAS")</f>
        <v>LIBRERIAS WILBORADA 1047 SAS</v>
      </c>
      <c r="B144" t="s">
        <v>801</v>
      </c>
      <c r="C144" t="s">
        <v>821</v>
      </c>
      <c r="D144" t="s">
        <v>946</v>
      </c>
      <c r="E144" t="s">
        <v>947</v>
      </c>
      <c r="F144">
        <v>3005552132</v>
      </c>
      <c r="G144" t="s">
        <v>42</v>
      </c>
    </row>
    <row r="145" spans="1:8">
      <c r="A145" t="str">
        <f>HYPERLINK("#Clientes!A23","LIBRERIAS WILBORADA 1047 SAS")</f>
        <v>LIBRERIAS WILBORADA 1047 SAS</v>
      </c>
      <c r="B145" t="s">
        <v>802</v>
      </c>
      <c r="C145" t="s">
        <v>942</v>
      </c>
      <c r="D145" t="s">
        <v>943</v>
      </c>
      <c r="E145" t="s">
        <v>944</v>
      </c>
      <c r="F145">
        <v>3106254102</v>
      </c>
      <c r="G145" t="s">
        <v>42</v>
      </c>
    </row>
    <row r="146" spans="1:8">
      <c r="A146" t="str">
        <f>HYPERLINK("#Clientes!A23","LIBRERIAS WILBORADA 1047 SAS")</f>
        <v>LIBRERIAS WILBORADA 1047 SAS</v>
      </c>
      <c r="B146" t="s">
        <v>803</v>
      </c>
      <c r="C146" t="s">
        <v>942</v>
      </c>
      <c r="D146" t="s">
        <v>943</v>
      </c>
      <c r="E146" t="s">
        <v>944</v>
      </c>
      <c r="F146">
        <v>3106254102</v>
      </c>
      <c r="G146" t="s">
        <v>42</v>
      </c>
    </row>
    <row r="147" spans="1:8">
      <c r="A147" t="str">
        <f>HYPERLINK("#Clientes!A23","LIBRERIAS WILBORADA 1047 SAS")</f>
        <v>LIBRERIAS WILBORADA 1047 SAS</v>
      </c>
      <c r="B147" t="s">
        <v>804</v>
      </c>
      <c r="C147" t="s">
        <v>942</v>
      </c>
      <c r="D147" t="s">
        <v>943</v>
      </c>
      <c r="E147" t="s">
        <v>944</v>
      </c>
      <c r="F147">
        <v>3106254102</v>
      </c>
      <c r="G147" t="s">
        <v>42</v>
      </c>
    </row>
    <row r="148" spans="1:8">
      <c r="A148" t="str">
        <f>HYPERLINK("#Clientes!A23","LIBRERIAS WILBORADA 1047 SAS")</f>
        <v>LIBRERIAS WILBORADA 1047 SAS</v>
      </c>
      <c r="B148" t="s">
        <v>805</v>
      </c>
      <c r="C148" t="s">
        <v>821</v>
      </c>
      <c r="D148" t="s">
        <v>946</v>
      </c>
      <c r="E148" t="s">
        <v>947</v>
      </c>
      <c r="F148">
        <v>3005552132</v>
      </c>
      <c r="G148" t="s">
        <v>42</v>
      </c>
    </row>
    <row r="149" spans="1:8">
      <c r="A149" t="str">
        <f>HYPERLINK("#Clientes!A24","FCE")</f>
        <v>FCE</v>
      </c>
      <c r="B149" t="s">
        <v>797</v>
      </c>
      <c r="C149" t="s">
        <v>948</v>
      </c>
      <c r="D149" t="s">
        <v>949</v>
      </c>
      <c r="E149" t="s">
        <v>950</v>
      </c>
      <c r="F149" t="s">
        <v>605</v>
      </c>
      <c r="G149" t="s">
        <v>42</v>
      </c>
    </row>
    <row r="150" spans="1:8">
      <c r="A150" t="str">
        <f>HYPERLINK("#Clientes!A24","FCE")</f>
        <v>FCE</v>
      </c>
      <c r="B150" t="s">
        <v>800</v>
      </c>
      <c r="C150" t="s">
        <v>663</v>
      </c>
      <c r="D150" t="s">
        <v>951</v>
      </c>
      <c r="E150" t="s">
        <v>952</v>
      </c>
      <c r="F150" t="s">
        <v>605</v>
      </c>
      <c r="G150" t="s">
        <v>42</v>
      </c>
    </row>
    <row r="151" spans="1:8">
      <c r="A151" t="str">
        <f>HYPERLINK("#Clientes!A24","FCE")</f>
        <v>FCE</v>
      </c>
      <c r="B151" t="s">
        <v>801</v>
      </c>
      <c r="C151" t="s">
        <v>948</v>
      </c>
      <c r="D151" t="s">
        <v>949</v>
      </c>
      <c r="E151" t="s">
        <v>950</v>
      </c>
      <c r="F151" t="s">
        <v>605</v>
      </c>
      <c r="G151" t="s">
        <v>42</v>
      </c>
    </row>
    <row r="152" spans="1:8">
      <c r="A152" t="str">
        <f>HYPERLINK("#Clientes!A24","FCE")</f>
        <v>FCE</v>
      </c>
      <c r="B152" t="s">
        <v>802</v>
      </c>
      <c r="C152" t="s">
        <v>953</v>
      </c>
      <c r="D152" t="s">
        <v>922</v>
      </c>
      <c r="E152" t="s">
        <v>954</v>
      </c>
      <c r="F152" t="s">
        <v>605</v>
      </c>
      <c r="G152" t="s">
        <v>42</v>
      </c>
    </row>
    <row r="153" spans="1:8">
      <c r="A153" t="str">
        <f>HYPERLINK("#Clientes!A24","FCE")</f>
        <v>FCE</v>
      </c>
      <c r="B153" t="s">
        <v>803</v>
      </c>
      <c r="C153" t="s">
        <v>631</v>
      </c>
      <c r="D153" t="s">
        <v>955</v>
      </c>
      <c r="E153" t="s">
        <v>956</v>
      </c>
      <c r="F153" t="s">
        <v>605</v>
      </c>
      <c r="G153" t="s">
        <v>42</v>
      </c>
    </row>
    <row r="154" spans="1:8">
      <c r="A154" t="str">
        <f>HYPERLINK("#Clientes!A24","FCE")</f>
        <v>FCE</v>
      </c>
      <c r="B154" t="s">
        <v>804</v>
      </c>
      <c r="C154" t="s">
        <v>957</v>
      </c>
      <c r="D154" t="s">
        <v>958</v>
      </c>
      <c r="E154" t="s">
        <v>959</v>
      </c>
      <c r="F154" t="s">
        <v>605</v>
      </c>
      <c r="G154" t="s">
        <v>42</v>
      </c>
    </row>
    <row r="155" spans="1:8">
      <c r="A155" t="str">
        <f>HYPERLINK("#Clientes!A24","FCE")</f>
        <v>FCE</v>
      </c>
      <c r="B155" t="s">
        <v>805</v>
      </c>
      <c r="C155" t="s">
        <v>663</v>
      </c>
      <c r="D155" t="s">
        <v>951</v>
      </c>
      <c r="E155" t="s">
        <v>952</v>
      </c>
      <c r="F155" t="s">
        <v>605</v>
      </c>
      <c r="G155" t="s">
        <v>42</v>
      </c>
    </row>
    <row r="156" spans="1:8">
      <c r="A156" t="str">
        <f>HYPERLINK("#Clientes!A25","Ambientes de Aprendizaje SAS")</f>
        <v>Ambientes de Aprendizaje SAS</v>
      </c>
      <c r="B156" t="s">
        <v>797</v>
      </c>
      <c r="C156" t="s">
        <v>960</v>
      </c>
      <c r="D156" t="s">
        <v>961</v>
      </c>
      <c r="E156" t="s">
        <v>962</v>
      </c>
      <c r="F156" t="s">
        <v>963</v>
      </c>
      <c r="G156" t="s">
        <v>42</v>
      </c>
    </row>
    <row r="157" spans="1:8">
      <c r="A157" t="str">
        <f>HYPERLINK("#Clientes!A25","Ambientes de Aprendizaje SAS")</f>
        <v>Ambientes de Aprendizaje SAS</v>
      </c>
      <c r="B157" t="s">
        <v>800</v>
      </c>
      <c r="C157" t="s">
        <v>964</v>
      </c>
      <c r="D157" t="s">
        <v>965</v>
      </c>
      <c r="E157" t="s">
        <v>630</v>
      </c>
      <c r="F157">
        <v>3136349639</v>
      </c>
      <c r="G157" t="s">
        <v>42</v>
      </c>
    </row>
    <row r="158" spans="1:8">
      <c r="A158" t="str">
        <f>HYPERLINK("#Clientes!A25","Ambientes de Aprendizaje SAS")</f>
        <v>Ambientes de Aprendizaje SAS</v>
      </c>
      <c r="B158" t="s">
        <v>801</v>
      </c>
      <c r="C158" t="s">
        <v>966</v>
      </c>
      <c r="D158" t="s">
        <v>967</v>
      </c>
      <c r="E158" t="s">
        <v>968</v>
      </c>
      <c r="F158" t="s">
        <v>969</v>
      </c>
      <c r="G158" t="s">
        <v>52</v>
      </c>
    </row>
    <row r="159" spans="1:8">
      <c r="A159" t="str">
        <f>HYPERLINK("#Clientes!A25","Ambientes de Aprendizaje SAS")</f>
        <v>Ambientes de Aprendizaje SAS</v>
      </c>
      <c r="B159" t="s">
        <v>802</v>
      </c>
      <c r="C159" t="s">
        <v>970</v>
      </c>
      <c r="D159" t="s">
        <v>971</v>
      </c>
      <c r="E159" t="s">
        <v>972</v>
      </c>
      <c r="F159">
        <v>3128870500</v>
      </c>
      <c r="G159" t="s">
        <v>52</v>
      </c>
    </row>
    <row r="160" spans="1:8">
      <c r="A160" t="str">
        <f>HYPERLINK("#Clientes!A25","Ambientes de Aprendizaje SAS")</f>
        <v>Ambientes de Aprendizaje SAS</v>
      </c>
      <c r="B160" t="s">
        <v>803</v>
      </c>
      <c r="C160" t="s">
        <v>973</v>
      </c>
      <c r="D160" t="s">
        <v>961</v>
      </c>
      <c r="E160" t="s">
        <v>974</v>
      </c>
      <c r="F160" t="s">
        <v>963</v>
      </c>
      <c r="G160" t="s">
        <v>42</v>
      </c>
    </row>
    <row r="161" spans="1:8">
      <c r="A161" t="str">
        <f>HYPERLINK("#Clientes!A25","Ambientes de Aprendizaje SAS")</f>
        <v>Ambientes de Aprendizaje SAS</v>
      </c>
      <c r="B161" t="s">
        <v>804</v>
      </c>
      <c r="C161" t="s">
        <v>973</v>
      </c>
      <c r="D161" t="s">
        <v>961</v>
      </c>
      <c r="E161" t="s">
        <v>974</v>
      </c>
      <c r="F161" t="s">
        <v>963</v>
      </c>
      <c r="G161" t="s">
        <v>42</v>
      </c>
    </row>
    <row r="162" spans="1:8">
      <c r="A162" t="str">
        <f>HYPERLINK("#Clientes!A25","Ambientes de Aprendizaje SAS")</f>
        <v>Ambientes de Aprendizaje SAS</v>
      </c>
      <c r="B162" t="s">
        <v>805</v>
      </c>
      <c r="C162" t="s">
        <v>966</v>
      </c>
      <c r="D162" t="s">
        <v>967</v>
      </c>
      <c r="E162" t="s">
        <v>968</v>
      </c>
      <c r="F162" t="s">
        <v>969</v>
      </c>
      <c r="G162" t="s">
        <v>52</v>
      </c>
    </row>
    <row r="163" spans="1:8">
      <c r="A163" t="str">
        <f>HYPERLINK("#Clientes!A26","Oromo café librería")</f>
        <v>Oromo café librería</v>
      </c>
      <c r="B163" t="s">
        <v>797</v>
      </c>
      <c r="C163" t="s">
        <v>975</v>
      </c>
      <c r="D163" t="s">
        <v>976</v>
      </c>
      <c r="E163" t="s">
        <v>636</v>
      </c>
      <c r="F163">
        <v>3117043724</v>
      </c>
      <c r="G163" t="s">
        <v>42</v>
      </c>
    </row>
    <row r="164" spans="1:8">
      <c r="A164" t="str">
        <f>HYPERLINK("#Clientes!A26","Oromo café librería")</f>
        <v>Oromo café librería</v>
      </c>
      <c r="B164" t="s">
        <v>800</v>
      </c>
      <c r="C164" t="s">
        <v>977</v>
      </c>
      <c r="D164" t="s">
        <v>978</v>
      </c>
      <c r="E164" t="s">
        <v>636</v>
      </c>
      <c r="F164">
        <v>3164931301</v>
      </c>
      <c r="G164" t="s">
        <v>42</v>
      </c>
    </row>
    <row r="165" spans="1:8">
      <c r="A165" t="str">
        <f>HYPERLINK("#Clientes!A26","Oromo café librería")</f>
        <v>Oromo café librería</v>
      </c>
      <c r="B165" t="s">
        <v>801</v>
      </c>
      <c r="C165" t="s">
        <v>977</v>
      </c>
      <c r="D165" t="s">
        <v>978</v>
      </c>
      <c r="E165" t="s">
        <v>636</v>
      </c>
      <c r="F165">
        <v>3164931301</v>
      </c>
      <c r="G165" t="s">
        <v>42</v>
      </c>
    </row>
    <row r="166" spans="1:8">
      <c r="A166" t="str">
        <f>HYPERLINK("#Clientes!A26","Oromo café librería")</f>
        <v>Oromo café librería</v>
      </c>
      <c r="B166" t="s">
        <v>802</v>
      </c>
      <c r="C166" t="s">
        <v>975</v>
      </c>
      <c r="D166" t="s">
        <v>976</v>
      </c>
      <c r="E166" t="s">
        <v>636</v>
      </c>
      <c r="F166">
        <v>3117043724</v>
      </c>
      <c r="G166" t="s">
        <v>42</v>
      </c>
    </row>
    <row r="167" spans="1:8">
      <c r="A167" t="str">
        <f>HYPERLINK("#Clientes!A26","Oromo café librería")</f>
        <v>Oromo café librería</v>
      </c>
      <c r="B167" t="s">
        <v>803</v>
      </c>
      <c r="C167" t="s">
        <v>975</v>
      </c>
      <c r="D167" t="s">
        <v>976</v>
      </c>
      <c r="E167" t="s">
        <v>636</v>
      </c>
      <c r="F167">
        <v>3117043724</v>
      </c>
      <c r="G167" t="s">
        <v>42</v>
      </c>
    </row>
    <row r="168" spans="1:8">
      <c r="A168" t="str">
        <f>HYPERLINK("#Clientes!A26","Oromo café librería")</f>
        <v>Oromo café librería</v>
      </c>
      <c r="B168" t="s">
        <v>804</v>
      </c>
      <c r="C168" t="s">
        <v>975</v>
      </c>
      <c r="D168" t="s">
        <v>976</v>
      </c>
      <c r="E168" t="s">
        <v>636</v>
      </c>
      <c r="F168">
        <v>3117043724</v>
      </c>
      <c r="G168" t="s">
        <v>42</v>
      </c>
    </row>
    <row r="169" spans="1:8">
      <c r="A169" t="str">
        <f>HYPERLINK("#Clientes!A26","Oromo café librería")</f>
        <v>Oromo café librería</v>
      </c>
      <c r="B169" t="s">
        <v>805</v>
      </c>
      <c r="C169" t="s">
        <v>977</v>
      </c>
      <c r="D169" t="s">
        <v>978</v>
      </c>
      <c r="E169" t="s">
        <v>636</v>
      </c>
      <c r="F169">
        <v>3164931301</v>
      </c>
      <c r="G169" t="s">
        <v>42</v>
      </c>
    </row>
    <row r="170" spans="1:8">
      <c r="A170" t="str">
        <f>HYPERLINK("#Clientes!A27","María Gutiérrez")</f>
        <v>María Gutiérrez</v>
      </c>
      <c r="B170" t="s">
        <v>797</v>
      </c>
      <c r="C170" t="s">
        <v>979</v>
      </c>
      <c r="D170" t="s">
        <v>980</v>
      </c>
      <c r="E170" t="s">
        <v>225</v>
      </c>
      <c r="F170" t="s">
        <v>224</v>
      </c>
      <c r="G170" t="s">
        <v>42</v>
      </c>
    </row>
    <row r="171" spans="1:8">
      <c r="A171" t="str">
        <f>HYPERLINK("#Clientes!A27","María Gutiérrez")</f>
        <v>María Gutiérrez</v>
      </c>
      <c r="B171" t="s">
        <v>800</v>
      </c>
      <c r="C171" t="s">
        <v>981</v>
      </c>
      <c r="D171" t="s">
        <v>982</v>
      </c>
      <c r="E171" t="s">
        <v>225</v>
      </c>
      <c r="F171" t="s">
        <v>224</v>
      </c>
      <c r="G171" t="s">
        <v>42</v>
      </c>
    </row>
    <row r="172" spans="1:8">
      <c r="A172" t="str">
        <f>HYPERLINK("#Clientes!A27","María Gutiérrez")</f>
        <v>María Gutiérrez</v>
      </c>
      <c r="B172" t="s">
        <v>801</v>
      </c>
      <c r="C172" t="s">
        <v>979</v>
      </c>
      <c r="D172" t="s">
        <v>980</v>
      </c>
      <c r="E172" t="s">
        <v>225</v>
      </c>
      <c r="F172" t="s">
        <v>224</v>
      </c>
      <c r="G172" t="s">
        <v>42</v>
      </c>
    </row>
    <row r="173" spans="1:8">
      <c r="A173" t="str">
        <f>HYPERLINK("#Clientes!A27","María Gutiérrez")</f>
        <v>María Gutiérrez</v>
      </c>
      <c r="B173" t="s">
        <v>802</v>
      </c>
      <c r="C173" t="s">
        <v>979</v>
      </c>
      <c r="D173" t="s">
        <v>980</v>
      </c>
      <c r="E173" t="s">
        <v>225</v>
      </c>
      <c r="F173" t="s">
        <v>224</v>
      </c>
      <c r="G173" t="s">
        <v>42</v>
      </c>
    </row>
    <row r="174" spans="1:8">
      <c r="A174" t="str">
        <f>HYPERLINK("#Clientes!A27","María Gutiérrez")</f>
        <v>María Gutiérrez</v>
      </c>
      <c r="B174" t="s">
        <v>803</v>
      </c>
      <c r="C174" t="s">
        <v>979</v>
      </c>
      <c r="D174" t="s">
        <v>980</v>
      </c>
      <c r="E174" t="s">
        <v>225</v>
      </c>
      <c r="F174" t="s">
        <v>224</v>
      </c>
      <c r="G174" t="s">
        <v>42</v>
      </c>
    </row>
    <row r="175" spans="1:8">
      <c r="A175" t="str">
        <f>HYPERLINK("#Clientes!A27","María Gutiérrez")</f>
        <v>María Gutiérrez</v>
      </c>
      <c r="B175" t="s">
        <v>804</v>
      </c>
      <c r="C175" t="s">
        <v>979</v>
      </c>
      <c r="D175" t="s">
        <v>980</v>
      </c>
      <c r="E175" t="s">
        <v>225</v>
      </c>
      <c r="F175" t="s">
        <v>224</v>
      </c>
      <c r="G175" t="s">
        <v>42</v>
      </c>
    </row>
    <row r="176" spans="1:8">
      <c r="A176" t="str">
        <f>HYPERLINK("#Clientes!A27","María Gutiérrez")</f>
        <v>María Gutiérrez</v>
      </c>
      <c r="B176" t="s">
        <v>805</v>
      </c>
      <c r="C176" t="s">
        <v>979</v>
      </c>
      <c r="D176" t="s">
        <v>980</v>
      </c>
      <c r="E176" t="s">
        <v>225</v>
      </c>
      <c r="F176" t="s">
        <v>224</v>
      </c>
      <c r="G176" t="s">
        <v>42</v>
      </c>
    </row>
    <row r="177" spans="1:8">
      <c r="A177" t="str">
        <f>HYPERLINK("#Clientes!A28","C09398")</f>
        <v>C09398</v>
      </c>
      <c r="B177" t="s">
        <v>797</v>
      </c>
      <c r="C177" t="s">
        <v>983</v>
      </c>
      <c r="D177" t="s">
        <v>984</v>
      </c>
      <c r="E177" t="s">
        <v>985</v>
      </c>
      <c r="F177">
        <v>3246436218</v>
      </c>
      <c r="G177" t="s">
        <v>42</v>
      </c>
    </row>
    <row r="178" spans="1:8">
      <c r="A178" t="str">
        <f>HYPERLINK("#Clientes!A28","C09398")</f>
        <v>C09398</v>
      </c>
      <c r="B178" t="s">
        <v>800</v>
      </c>
      <c r="C178" t="s">
        <v>986</v>
      </c>
      <c r="D178" t="s">
        <v>987</v>
      </c>
      <c r="E178" t="s">
        <v>988</v>
      </c>
      <c r="F178">
        <v>3017472799</v>
      </c>
      <c r="G178" t="s">
        <v>42</v>
      </c>
    </row>
    <row r="179" spans="1:8">
      <c r="A179" t="str">
        <f>HYPERLINK("#Clientes!A28","C09398")</f>
        <v>C09398</v>
      </c>
      <c r="B179" t="s">
        <v>801</v>
      </c>
      <c r="C179" t="s">
        <v>989</v>
      </c>
      <c r="D179" t="s">
        <v>990</v>
      </c>
      <c r="E179" t="s">
        <v>991</v>
      </c>
      <c r="F179">
        <v>3006248367</v>
      </c>
      <c r="G179" t="s">
        <v>42</v>
      </c>
    </row>
    <row r="180" spans="1:8">
      <c r="A180" t="str">
        <f>HYPERLINK("#Clientes!A28","C09398")</f>
        <v>C09398</v>
      </c>
      <c r="B180" t="s">
        <v>802</v>
      </c>
      <c r="C180" t="s">
        <v>983</v>
      </c>
      <c r="D180" t="s">
        <v>984</v>
      </c>
      <c r="E180" t="s">
        <v>985</v>
      </c>
      <c r="F180">
        <v>3246436218</v>
      </c>
      <c r="G180" t="s">
        <v>42</v>
      </c>
    </row>
    <row r="181" spans="1:8">
      <c r="A181" t="str">
        <f>HYPERLINK("#Clientes!A28","C09398")</f>
        <v>C09398</v>
      </c>
      <c r="B181" t="s">
        <v>803</v>
      </c>
      <c r="C181" t="s">
        <v>983</v>
      </c>
      <c r="D181" t="s">
        <v>984</v>
      </c>
      <c r="E181" t="s">
        <v>985</v>
      </c>
      <c r="F181">
        <v>3246436218</v>
      </c>
      <c r="G181" t="s">
        <v>42</v>
      </c>
    </row>
    <row r="182" spans="1:8">
      <c r="A182" t="str">
        <f>HYPERLINK("#Clientes!A28","C09398")</f>
        <v>C09398</v>
      </c>
      <c r="B182" t="s">
        <v>804</v>
      </c>
      <c r="C182" t="s">
        <v>983</v>
      </c>
      <c r="D182" t="s">
        <v>984</v>
      </c>
      <c r="E182" t="s">
        <v>985</v>
      </c>
      <c r="F182">
        <v>3246436218</v>
      </c>
      <c r="G182" t="s">
        <v>42</v>
      </c>
    </row>
    <row r="183" spans="1:8">
      <c r="A183" t="str">
        <f>HYPERLINK("#Clientes!A28","C09398")</f>
        <v>C09398</v>
      </c>
      <c r="B183" t="s">
        <v>805</v>
      </c>
      <c r="C183" t="s">
        <v>989</v>
      </c>
      <c r="D183" t="s">
        <v>990</v>
      </c>
      <c r="E183" t="s">
        <v>991</v>
      </c>
      <c r="F183">
        <v>3006248367</v>
      </c>
      <c r="G183" t="s">
        <v>42</v>
      </c>
    </row>
    <row r="184" spans="1:8">
      <c r="A184" t="str">
        <f>HYPERLINK("#Clientes!A29","MATORRAL LIBRERIA SAS")</f>
        <v>MATORRAL LIBRERIA SAS</v>
      </c>
      <c r="B184" t="s">
        <v>797</v>
      </c>
      <c r="C184" t="s">
        <v>992</v>
      </c>
      <c r="D184" t="s">
        <v>993</v>
      </c>
      <c r="E184" t="s">
        <v>662</v>
      </c>
      <c r="F184">
        <v>3164714186</v>
      </c>
      <c r="G184" t="s">
        <v>42</v>
      </c>
    </row>
    <row r="185" spans="1:8">
      <c r="A185" t="str">
        <f>HYPERLINK("#Clientes!A29","MATORRAL LIBRERIA SAS")</f>
        <v>MATORRAL LIBRERIA SAS</v>
      </c>
      <c r="B185" t="s">
        <v>800</v>
      </c>
      <c r="C185" t="s">
        <v>992</v>
      </c>
      <c r="D185" t="s">
        <v>993</v>
      </c>
      <c r="E185" t="s">
        <v>662</v>
      </c>
      <c r="F185">
        <v>3164714186</v>
      </c>
      <c r="G185" t="s">
        <v>42</v>
      </c>
    </row>
    <row r="186" spans="1:8">
      <c r="A186" t="str">
        <f>HYPERLINK("#Clientes!A29","MATORRAL LIBRERIA SAS")</f>
        <v>MATORRAL LIBRERIA SAS</v>
      </c>
      <c r="B186" t="s">
        <v>801</v>
      </c>
      <c r="C186" t="s">
        <v>992</v>
      </c>
      <c r="D186" t="s">
        <v>993</v>
      </c>
      <c r="E186" t="s">
        <v>662</v>
      </c>
      <c r="F186">
        <v>3164714186</v>
      </c>
      <c r="G186" t="s">
        <v>42</v>
      </c>
    </row>
    <row r="187" spans="1:8">
      <c r="A187" t="str">
        <f>HYPERLINK("#Clientes!A29","MATORRAL LIBRERIA SAS")</f>
        <v>MATORRAL LIBRERIA SAS</v>
      </c>
      <c r="B187" t="s">
        <v>802</v>
      </c>
      <c r="C187" t="s">
        <v>992</v>
      </c>
      <c r="D187" t="s">
        <v>993</v>
      </c>
      <c r="E187" t="s">
        <v>662</v>
      </c>
      <c r="F187">
        <v>3164714186</v>
      </c>
      <c r="G187" t="s">
        <v>42</v>
      </c>
    </row>
    <row r="188" spans="1:8">
      <c r="A188" t="str">
        <f>HYPERLINK("#Clientes!A29","MATORRAL LIBRERIA SAS")</f>
        <v>MATORRAL LIBRERIA SAS</v>
      </c>
      <c r="B188" t="s">
        <v>803</v>
      </c>
      <c r="C188" t="s">
        <v>992</v>
      </c>
      <c r="D188" t="s">
        <v>993</v>
      </c>
      <c r="E188" t="s">
        <v>662</v>
      </c>
      <c r="F188">
        <v>3164714186</v>
      </c>
      <c r="G188" t="s">
        <v>42</v>
      </c>
    </row>
    <row r="189" spans="1:8">
      <c r="A189" t="str">
        <f>HYPERLINK("#Clientes!A29","MATORRAL LIBRERIA SAS")</f>
        <v>MATORRAL LIBRERIA SAS</v>
      </c>
      <c r="B189" t="s">
        <v>804</v>
      </c>
      <c r="C189" t="s">
        <v>992</v>
      </c>
      <c r="D189" t="s">
        <v>993</v>
      </c>
      <c r="E189" t="s">
        <v>662</v>
      </c>
      <c r="F189">
        <v>3164714186</v>
      </c>
      <c r="G189" t="s">
        <v>42</v>
      </c>
    </row>
    <row r="190" spans="1:8">
      <c r="A190" t="str">
        <f>HYPERLINK("#Clientes!A29","MATORRAL LIBRERIA SAS")</f>
        <v>MATORRAL LIBRERIA SAS</v>
      </c>
      <c r="B190" t="s">
        <v>805</v>
      </c>
      <c r="C190" t="s">
        <v>992</v>
      </c>
      <c r="D190" t="s">
        <v>993</v>
      </c>
      <c r="E190" t="s">
        <v>662</v>
      </c>
      <c r="F190">
        <v>3164714186</v>
      </c>
      <c r="G190" t="s">
        <v>42</v>
      </c>
    </row>
    <row r="191" spans="1:8">
      <c r="A191" t="str">
        <f>HYPERLINK("#Clientes!A30","WILSON MENDOZA")</f>
        <v>WILSON MENDOZA</v>
      </c>
      <c r="B191" t="s">
        <v>797</v>
      </c>
      <c r="C191" t="s">
        <v>994</v>
      </c>
      <c r="D191" t="s">
        <v>995</v>
      </c>
      <c r="E191" t="s">
        <v>244</v>
      </c>
      <c r="F191" t="s">
        <v>243</v>
      </c>
      <c r="G191" t="s">
        <v>42</v>
      </c>
    </row>
    <row r="192" spans="1:8">
      <c r="A192" t="str">
        <f>HYPERLINK("#Clientes!A30","WILSON MENDOZA")</f>
        <v>WILSON MENDOZA</v>
      </c>
      <c r="B192" t="s">
        <v>800</v>
      </c>
      <c r="C192" t="s">
        <v>994</v>
      </c>
      <c r="D192" t="s">
        <v>996</v>
      </c>
      <c r="E192" t="s">
        <v>244</v>
      </c>
      <c r="F192" t="s">
        <v>243</v>
      </c>
      <c r="G192" t="s">
        <v>42</v>
      </c>
    </row>
    <row r="193" spans="1:8">
      <c r="A193" t="str">
        <f>HYPERLINK("#Clientes!A30","WILSON MENDOZA")</f>
        <v>WILSON MENDOZA</v>
      </c>
      <c r="B193" t="s">
        <v>801</v>
      </c>
      <c r="C193" t="s">
        <v>237</v>
      </c>
      <c r="D193" t="s">
        <v>239</v>
      </c>
      <c r="E193" t="s">
        <v>244</v>
      </c>
      <c r="F193" t="s">
        <v>243</v>
      </c>
      <c r="G193" t="s">
        <v>42</v>
      </c>
    </row>
    <row r="194" spans="1:8">
      <c r="A194" t="str">
        <f>HYPERLINK("#Clientes!A30","WILSON MENDOZA")</f>
        <v>WILSON MENDOZA</v>
      </c>
      <c r="B194" t="s">
        <v>802</v>
      </c>
      <c r="C194" t="s">
        <v>994</v>
      </c>
      <c r="D194" t="s">
        <v>996</v>
      </c>
      <c r="E194" t="s">
        <v>997</v>
      </c>
      <c r="F194" t="s">
        <v>243</v>
      </c>
      <c r="G194" t="s">
        <v>42</v>
      </c>
    </row>
    <row r="195" spans="1:8">
      <c r="A195" t="str">
        <f>HYPERLINK("#Clientes!A30","WILSON MENDOZA")</f>
        <v>WILSON MENDOZA</v>
      </c>
      <c r="B195" t="s">
        <v>803</v>
      </c>
      <c r="C195" t="s">
        <v>994</v>
      </c>
      <c r="D195" t="s">
        <v>996</v>
      </c>
      <c r="E195" t="s">
        <v>997</v>
      </c>
      <c r="F195" t="s">
        <v>243</v>
      </c>
      <c r="G195" t="s">
        <v>42</v>
      </c>
    </row>
    <row r="196" spans="1:8">
      <c r="A196" t="str">
        <f>HYPERLINK("#Clientes!A30","WILSON MENDOZA")</f>
        <v>WILSON MENDOZA</v>
      </c>
      <c r="B196" t="s">
        <v>804</v>
      </c>
      <c r="C196" t="s">
        <v>994</v>
      </c>
      <c r="D196" t="s">
        <v>996</v>
      </c>
      <c r="E196" t="s">
        <v>997</v>
      </c>
      <c r="F196" t="s">
        <v>243</v>
      </c>
      <c r="G196" t="s">
        <v>42</v>
      </c>
    </row>
    <row r="197" spans="1:8">
      <c r="A197" t="str">
        <f>HYPERLINK("#Clientes!A30","WILSON MENDOZA")</f>
        <v>WILSON MENDOZA</v>
      </c>
      <c r="B197" t="s">
        <v>805</v>
      </c>
      <c r="C197" t="s">
        <v>994</v>
      </c>
      <c r="D197" t="s">
        <v>995</v>
      </c>
      <c r="E197" t="s">
        <v>244</v>
      </c>
      <c r="F197" t="s">
        <v>243</v>
      </c>
      <c r="G197" t="s">
        <v>42</v>
      </c>
    </row>
    <row r="198" spans="1:8">
      <c r="A198" t="str">
        <f>HYPERLINK("#Clientes!A31","NESTOR HERRERA")</f>
        <v>NESTOR HERRERA</v>
      </c>
      <c r="B198" t="s">
        <v>797</v>
      </c>
      <c r="C198" t="s">
        <v>998</v>
      </c>
      <c r="D198" t="s">
        <v>999</v>
      </c>
      <c r="E198" t="s">
        <v>1000</v>
      </c>
      <c r="F198">
        <v>3202707917</v>
      </c>
      <c r="G198" t="s">
        <v>52</v>
      </c>
    </row>
    <row r="199" spans="1:8">
      <c r="A199" t="str">
        <f>HYPERLINK("#Clientes!A31","NESTOR HERRERA")</f>
        <v>NESTOR HERRERA</v>
      </c>
      <c r="B199" t="s">
        <v>800</v>
      </c>
      <c r="C199" t="s">
        <v>998</v>
      </c>
      <c r="D199" t="s">
        <v>999</v>
      </c>
      <c r="E199" t="s">
        <v>1000</v>
      </c>
      <c r="F199">
        <v>3202707917</v>
      </c>
      <c r="G199" t="s">
        <v>52</v>
      </c>
    </row>
    <row r="200" spans="1:8">
      <c r="A200" t="str">
        <f>HYPERLINK("#Clientes!A31","NESTOR HERRERA")</f>
        <v>NESTOR HERRERA</v>
      </c>
      <c r="B200" t="s">
        <v>801</v>
      </c>
      <c r="C200" t="s">
        <v>998</v>
      </c>
      <c r="D200" t="s">
        <v>999</v>
      </c>
      <c r="E200" t="s">
        <v>1000</v>
      </c>
      <c r="F200">
        <v>3202707917</v>
      </c>
      <c r="G200" t="s">
        <v>52</v>
      </c>
    </row>
    <row r="201" spans="1:8">
      <c r="A201" t="str">
        <f>HYPERLINK("#Clientes!A31","NESTOR HERRERA")</f>
        <v>NESTOR HERRERA</v>
      </c>
      <c r="B201" t="s">
        <v>802</v>
      </c>
      <c r="C201" t="s">
        <v>998</v>
      </c>
      <c r="D201" t="s">
        <v>999</v>
      </c>
      <c r="E201" t="s">
        <v>1000</v>
      </c>
      <c r="F201">
        <v>3202707917</v>
      </c>
      <c r="G201" t="s">
        <v>52</v>
      </c>
    </row>
    <row r="202" spans="1:8">
      <c r="A202" t="str">
        <f>HYPERLINK("#Clientes!A31","NESTOR HERRERA")</f>
        <v>NESTOR HERRERA</v>
      </c>
      <c r="B202" t="s">
        <v>803</v>
      </c>
      <c r="C202" t="s">
        <v>998</v>
      </c>
      <c r="D202" t="s">
        <v>999</v>
      </c>
      <c r="E202" t="s">
        <v>1000</v>
      </c>
      <c r="F202">
        <v>3202707917</v>
      </c>
      <c r="G202" t="s">
        <v>52</v>
      </c>
    </row>
    <row r="203" spans="1:8">
      <c r="A203" t="str">
        <f>HYPERLINK("#Clientes!A31","NESTOR HERRERA")</f>
        <v>NESTOR HERRERA</v>
      </c>
      <c r="B203" t="s">
        <v>804</v>
      </c>
      <c r="C203" t="s">
        <v>998</v>
      </c>
      <c r="D203" t="s">
        <v>999</v>
      </c>
      <c r="E203" t="s">
        <v>1000</v>
      </c>
      <c r="F203">
        <v>3202707917</v>
      </c>
      <c r="G203" t="s">
        <v>52</v>
      </c>
    </row>
    <row r="204" spans="1:8">
      <c r="A204" t="str">
        <f>HYPERLINK("#Clientes!A31","NESTOR HERRERA")</f>
        <v>NESTOR HERRERA</v>
      </c>
      <c r="B204" t="s">
        <v>805</v>
      </c>
      <c r="C204" t="s">
        <v>998</v>
      </c>
      <c r="D204" t="s">
        <v>999</v>
      </c>
      <c r="E204" t="s">
        <v>1000</v>
      </c>
      <c r="F204">
        <v>3202707917</v>
      </c>
      <c r="G204" t="s">
        <v>52</v>
      </c>
    </row>
    <row r="205" spans="1:8">
      <c r="A205" t="str">
        <f>HYPERLINK("#Clientes!A32","Universidad Industrial de Santander")</f>
        <v>Universidad Industrial de Santander</v>
      </c>
      <c r="B205" t="s">
        <v>797</v>
      </c>
      <c r="C205" t="s">
        <v>1001</v>
      </c>
      <c r="D205" t="s">
        <v>1002</v>
      </c>
      <c r="E205" t="s">
        <v>1003</v>
      </c>
      <c r="F205" t="s">
        <v>778</v>
      </c>
      <c r="G205" t="s">
        <v>42</v>
      </c>
    </row>
    <row r="206" spans="1:8">
      <c r="A206" t="str">
        <f>HYPERLINK("#Clientes!A32","Universidad Industrial de Santander")</f>
        <v>Universidad Industrial de Santander</v>
      </c>
      <c r="B206" t="s">
        <v>800</v>
      </c>
      <c r="C206" t="s">
        <v>1004</v>
      </c>
      <c r="D206" t="s">
        <v>1005</v>
      </c>
      <c r="E206" t="s">
        <v>1006</v>
      </c>
      <c r="F206">
        <v>3102077923</v>
      </c>
      <c r="G206" t="s">
        <v>42</v>
      </c>
    </row>
    <row r="207" spans="1:8">
      <c r="A207" t="str">
        <f>HYPERLINK("#Clientes!A32","Universidad Industrial de Santander")</f>
        <v>Universidad Industrial de Santander</v>
      </c>
      <c r="B207" t="s">
        <v>801</v>
      </c>
      <c r="C207" t="s">
        <v>1004</v>
      </c>
      <c r="D207" t="s">
        <v>1005</v>
      </c>
      <c r="E207" t="s">
        <v>1006</v>
      </c>
      <c r="F207" t="s">
        <v>778</v>
      </c>
      <c r="G207" t="s">
        <v>42</v>
      </c>
    </row>
    <row r="208" spans="1:8">
      <c r="A208" t="str">
        <f>HYPERLINK("#Clientes!A32","Universidad Industrial de Santander")</f>
        <v>Universidad Industrial de Santander</v>
      </c>
      <c r="B208" t="s">
        <v>802</v>
      </c>
      <c r="C208" t="s">
        <v>1004</v>
      </c>
      <c r="D208" t="s">
        <v>1005</v>
      </c>
      <c r="E208" t="s">
        <v>1006</v>
      </c>
      <c r="F208" t="s">
        <v>778</v>
      </c>
      <c r="G208" t="s">
        <v>42</v>
      </c>
    </row>
    <row r="209" spans="1:8">
      <c r="A209" t="str">
        <f>HYPERLINK("#Clientes!A32","Universidad Industrial de Santander")</f>
        <v>Universidad Industrial de Santander</v>
      </c>
      <c r="B209" t="s">
        <v>803</v>
      </c>
      <c r="C209" t="s">
        <v>1004</v>
      </c>
      <c r="D209" t="s">
        <v>1005</v>
      </c>
      <c r="E209" t="s">
        <v>1006</v>
      </c>
      <c r="F209" t="s">
        <v>778</v>
      </c>
      <c r="G209" t="s">
        <v>42</v>
      </c>
    </row>
    <row r="210" spans="1:8">
      <c r="A210" t="str">
        <f>HYPERLINK("#Clientes!A32","Universidad Industrial de Santander")</f>
        <v>Universidad Industrial de Santander</v>
      </c>
      <c r="B210" t="s">
        <v>804</v>
      </c>
      <c r="C210" t="s">
        <v>1004</v>
      </c>
      <c r="D210" t="s">
        <v>1005</v>
      </c>
      <c r="E210" t="s">
        <v>1006</v>
      </c>
      <c r="F210" t="s">
        <v>778</v>
      </c>
      <c r="G210" t="s">
        <v>42</v>
      </c>
    </row>
    <row r="211" spans="1:8">
      <c r="A211" t="str">
        <f>HYPERLINK("#Clientes!A32","Universidad Industrial de Santander")</f>
        <v>Universidad Industrial de Santander</v>
      </c>
      <c r="B211" t="s">
        <v>805</v>
      </c>
      <c r="C211" t="s">
        <v>1004</v>
      </c>
      <c r="D211" t="s">
        <v>1005</v>
      </c>
      <c r="E211" t="s">
        <v>1006</v>
      </c>
      <c r="F211" t="s">
        <v>778</v>
      </c>
      <c r="G211" t="s">
        <v>42</v>
      </c>
    </row>
    <row r="212" spans="1:8">
      <c r="A212" t="str">
        <f>HYPERLINK("#Clientes!A33","Elvira Gómez")</f>
        <v>Elvira Gómez</v>
      </c>
      <c r="B212" t="s">
        <v>797</v>
      </c>
      <c r="C212" t="s">
        <v>257</v>
      </c>
      <c r="D212" t="s">
        <v>258</v>
      </c>
      <c r="E212" t="s">
        <v>263</v>
      </c>
      <c r="F212" t="s">
        <v>262</v>
      </c>
      <c r="G212" t="s">
        <v>42</v>
      </c>
    </row>
    <row r="213" spans="1:8">
      <c r="A213" t="str">
        <f>HYPERLINK("#Clientes!A33","Elvira Gómez")</f>
        <v>Elvira Gómez</v>
      </c>
      <c r="B213" t="s">
        <v>800</v>
      </c>
      <c r="C213" t="s">
        <v>257</v>
      </c>
      <c r="D213" t="s">
        <v>258</v>
      </c>
      <c r="E213" t="s">
        <v>263</v>
      </c>
      <c r="F213" t="s">
        <v>262</v>
      </c>
      <c r="G213" t="s">
        <v>42</v>
      </c>
    </row>
    <row r="214" spans="1:8">
      <c r="A214" t="str">
        <f>HYPERLINK("#Clientes!A33","Elvira Gómez")</f>
        <v>Elvira Gómez</v>
      </c>
      <c r="B214" t="s">
        <v>801</v>
      </c>
      <c r="C214" t="s">
        <v>257</v>
      </c>
      <c r="D214" t="s">
        <v>258</v>
      </c>
      <c r="E214" t="s">
        <v>263</v>
      </c>
      <c r="F214" t="s">
        <v>262</v>
      </c>
      <c r="G214" t="s">
        <v>42</v>
      </c>
    </row>
    <row r="215" spans="1:8">
      <c r="A215" t="str">
        <f>HYPERLINK("#Clientes!A33","Elvira Gómez")</f>
        <v>Elvira Gómez</v>
      </c>
      <c r="B215" t="s">
        <v>802</v>
      </c>
      <c r="C215" t="s">
        <v>257</v>
      </c>
      <c r="D215" t="s">
        <v>258</v>
      </c>
      <c r="E215" t="s">
        <v>263</v>
      </c>
      <c r="F215" t="s">
        <v>262</v>
      </c>
      <c r="G215" t="s">
        <v>42</v>
      </c>
    </row>
    <row r="216" spans="1:8">
      <c r="A216" t="str">
        <f>HYPERLINK("#Clientes!A33","Elvira Gómez")</f>
        <v>Elvira Gómez</v>
      </c>
      <c r="B216" t="s">
        <v>803</v>
      </c>
      <c r="C216" t="s">
        <v>257</v>
      </c>
      <c r="D216" t="s">
        <v>258</v>
      </c>
      <c r="E216" t="s">
        <v>263</v>
      </c>
      <c r="F216" t="s">
        <v>262</v>
      </c>
      <c r="G216" t="s">
        <v>42</v>
      </c>
    </row>
    <row r="217" spans="1:8">
      <c r="A217" t="str">
        <f>HYPERLINK("#Clientes!A33","Elvira Gómez")</f>
        <v>Elvira Gómez</v>
      </c>
      <c r="B217" t="s">
        <v>804</v>
      </c>
      <c r="C217" t="s">
        <v>257</v>
      </c>
      <c r="D217" t="s">
        <v>258</v>
      </c>
      <c r="E217" t="s">
        <v>263</v>
      </c>
      <c r="F217" t="s">
        <v>262</v>
      </c>
      <c r="G217" t="s">
        <v>42</v>
      </c>
    </row>
    <row r="218" spans="1:8">
      <c r="A218" t="str">
        <f>HYPERLINK("#Clientes!A33","Elvira Gómez")</f>
        <v>Elvira Gómez</v>
      </c>
      <c r="B218" t="s">
        <v>805</v>
      </c>
      <c r="C218" t="s">
        <v>257</v>
      </c>
      <c r="D218" t="s">
        <v>258</v>
      </c>
      <c r="E218" t="s">
        <v>263</v>
      </c>
      <c r="F218" t="s">
        <v>262</v>
      </c>
      <c r="G218" t="s">
        <v>42</v>
      </c>
    </row>
    <row r="219" spans="1:8">
      <c r="A219" t="str">
        <f>HYPERLINK("#Clientes!A34","Librería Hojas de Parra")</f>
        <v>Librería Hojas de Parra</v>
      </c>
      <c r="B219" t="s">
        <v>797</v>
      </c>
      <c r="C219" t="s">
        <v>870</v>
      </c>
      <c r="D219" t="s">
        <v>871</v>
      </c>
      <c r="E219" t="s">
        <v>600</v>
      </c>
      <c r="F219">
        <v>3143399859</v>
      </c>
      <c r="G219" t="s">
        <v>42</v>
      </c>
    </row>
    <row r="220" spans="1:8">
      <c r="A220" t="str">
        <f>HYPERLINK("#Clientes!A34","Librería Hojas de Parra")</f>
        <v>Librería Hojas de Parra</v>
      </c>
      <c r="B220" t="s">
        <v>800</v>
      </c>
      <c r="C220" t="s">
        <v>1007</v>
      </c>
      <c r="D220" t="s">
        <v>1008</v>
      </c>
      <c r="E220" t="s">
        <v>874</v>
      </c>
      <c r="F220">
        <v>3152528893</v>
      </c>
      <c r="G220" t="s">
        <v>42</v>
      </c>
    </row>
    <row r="221" spans="1:8">
      <c r="A221" t="str">
        <f>HYPERLINK("#Clientes!A34","Librería Hojas de Parra")</f>
        <v>Librería Hojas de Parra</v>
      </c>
      <c r="B221" t="s">
        <v>801</v>
      </c>
      <c r="C221" t="s">
        <v>1007</v>
      </c>
      <c r="D221" t="s">
        <v>1008</v>
      </c>
      <c r="E221" t="s">
        <v>874</v>
      </c>
      <c r="F221" t="s">
        <v>599</v>
      </c>
      <c r="G221" t="s">
        <v>42</v>
      </c>
    </row>
    <row r="222" spans="1:8">
      <c r="A222" t="str">
        <f>HYPERLINK("#Clientes!A34","Librería Hojas de Parra")</f>
        <v>Librería Hojas de Parra</v>
      </c>
      <c r="B222" t="s">
        <v>802</v>
      </c>
      <c r="C222" t="s">
        <v>875</v>
      </c>
      <c r="D222" t="s">
        <v>876</v>
      </c>
      <c r="E222" t="s">
        <v>877</v>
      </c>
      <c r="F222" t="s">
        <v>599</v>
      </c>
      <c r="G222" t="s">
        <v>42</v>
      </c>
    </row>
    <row r="223" spans="1:8">
      <c r="A223" t="str">
        <f>HYPERLINK("#Clientes!A34","Librería Hojas de Parra")</f>
        <v>Librería Hojas de Parra</v>
      </c>
      <c r="B223" t="s">
        <v>803</v>
      </c>
      <c r="C223" t="s">
        <v>875</v>
      </c>
      <c r="D223" t="s">
        <v>876</v>
      </c>
      <c r="E223" t="s">
        <v>877</v>
      </c>
      <c r="F223" t="s">
        <v>599</v>
      </c>
      <c r="G223" t="s">
        <v>42</v>
      </c>
    </row>
    <row r="224" spans="1:8">
      <c r="A224" t="str">
        <f>HYPERLINK("#Clientes!A34","Librería Hojas de Parra")</f>
        <v>Librería Hojas de Parra</v>
      </c>
      <c r="B224" t="s">
        <v>804</v>
      </c>
      <c r="C224" t="s">
        <v>870</v>
      </c>
      <c r="D224" t="s">
        <v>871</v>
      </c>
      <c r="E224" t="s">
        <v>600</v>
      </c>
      <c r="F224">
        <v>3143399859</v>
      </c>
      <c r="G224" t="s">
        <v>42</v>
      </c>
    </row>
    <row r="225" spans="1:8">
      <c r="A225" t="str">
        <f>HYPERLINK("#Clientes!A34","Librería Hojas de Parra")</f>
        <v>Librería Hojas de Parra</v>
      </c>
      <c r="B225" t="s">
        <v>805</v>
      </c>
      <c r="C225" t="s">
        <v>1007</v>
      </c>
      <c r="D225" t="s">
        <v>1008</v>
      </c>
      <c r="E225" t="s">
        <v>874</v>
      </c>
      <c r="F225">
        <v>3152528893</v>
      </c>
      <c r="G225" t="s">
        <v>42</v>
      </c>
    </row>
    <row r="226" spans="1:8">
      <c r="A226" t="str">
        <f>HYPERLINK("#Clientes!A35","LINA DELRIO")</f>
        <v>LINA DELRIO</v>
      </c>
      <c r="B226" t="s">
        <v>797</v>
      </c>
      <c r="C226" t="s">
        <v>1009</v>
      </c>
      <c r="D226" t="s">
        <v>1010</v>
      </c>
      <c r="E226" t="s">
        <v>275</v>
      </c>
      <c r="F226" t="s">
        <v>274</v>
      </c>
      <c r="G226" t="s">
        <v>42</v>
      </c>
    </row>
    <row r="227" spans="1:8">
      <c r="A227" t="str">
        <f>HYPERLINK("#Clientes!A35","LINA DELRIO")</f>
        <v>LINA DELRIO</v>
      </c>
      <c r="B227" t="s">
        <v>800</v>
      </c>
      <c r="C227" t="s">
        <v>1011</v>
      </c>
      <c r="D227" t="s">
        <v>1012</v>
      </c>
      <c r="E227" t="s">
        <v>275</v>
      </c>
      <c r="F227" t="s">
        <v>274</v>
      </c>
      <c r="G227" t="s">
        <v>42</v>
      </c>
    </row>
    <row r="228" spans="1:8">
      <c r="A228" t="str">
        <f>HYPERLINK("#Clientes!A35","LINA DELRIO")</f>
        <v>LINA DELRIO</v>
      </c>
      <c r="B228" t="s">
        <v>801</v>
      </c>
      <c r="C228" t="s">
        <v>1009</v>
      </c>
      <c r="D228" t="s">
        <v>1010</v>
      </c>
      <c r="E228" t="s">
        <v>275</v>
      </c>
      <c r="F228" t="s">
        <v>274</v>
      </c>
      <c r="G228" t="s">
        <v>42</v>
      </c>
    </row>
    <row r="229" spans="1:8">
      <c r="A229" t="str">
        <f>HYPERLINK("#Clientes!A35","LINA DELRIO")</f>
        <v>LINA DELRIO</v>
      </c>
      <c r="B229" t="s">
        <v>802</v>
      </c>
      <c r="C229" t="s">
        <v>1009</v>
      </c>
      <c r="D229" t="s">
        <v>1010</v>
      </c>
      <c r="E229" t="s">
        <v>275</v>
      </c>
      <c r="F229" t="s">
        <v>274</v>
      </c>
      <c r="G229" t="s">
        <v>42</v>
      </c>
    </row>
    <row r="230" spans="1:8">
      <c r="A230" t="str">
        <f>HYPERLINK("#Clientes!A35","LINA DELRIO")</f>
        <v>LINA DELRIO</v>
      </c>
      <c r="B230" t="s">
        <v>803</v>
      </c>
      <c r="C230" t="s">
        <v>1009</v>
      </c>
      <c r="D230" t="s">
        <v>1010</v>
      </c>
      <c r="E230" t="s">
        <v>275</v>
      </c>
      <c r="F230" t="s">
        <v>274</v>
      </c>
      <c r="G230" t="s">
        <v>42</v>
      </c>
    </row>
    <row r="231" spans="1:8">
      <c r="A231" t="str">
        <f>HYPERLINK("#Clientes!A35","LINA DELRIO")</f>
        <v>LINA DELRIO</v>
      </c>
      <c r="B231" t="s">
        <v>804</v>
      </c>
      <c r="C231" t="s">
        <v>1009</v>
      </c>
      <c r="D231" t="s">
        <v>1010</v>
      </c>
      <c r="E231" t="s">
        <v>275</v>
      </c>
      <c r="F231" t="s">
        <v>274</v>
      </c>
      <c r="G231" t="s">
        <v>42</v>
      </c>
    </row>
    <row r="232" spans="1:8">
      <c r="A232" t="str">
        <f>HYPERLINK("#Clientes!A35","LINA DELRIO")</f>
        <v>LINA DELRIO</v>
      </c>
      <c r="B232" t="s">
        <v>805</v>
      </c>
      <c r="C232" t="s">
        <v>1009</v>
      </c>
      <c r="D232" t="s">
        <v>1010</v>
      </c>
      <c r="E232" t="s">
        <v>275</v>
      </c>
      <c r="F232" t="s">
        <v>274</v>
      </c>
      <c r="G232" t="s">
        <v>42</v>
      </c>
    </row>
    <row r="233" spans="1:8">
      <c r="A233" t="str">
        <f>HYPERLINK("#Clientes!A36","Juvenal Marín")</f>
        <v>Juvenal Marín</v>
      </c>
      <c r="B233" t="s">
        <v>797</v>
      </c>
      <c r="C233" t="s">
        <v>1013</v>
      </c>
      <c r="D233" t="s">
        <v>1014</v>
      </c>
      <c r="E233" t="s">
        <v>1015</v>
      </c>
      <c r="F233">
        <v>3113865889</v>
      </c>
      <c r="G233" t="s">
        <v>52</v>
      </c>
    </row>
    <row r="234" spans="1:8">
      <c r="A234" t="str">
        <f>HYPERLINK("#Clientes!A36","Juvenal Marín")</f>
        <v>Juvenal Marín</v>
      </c>
      <c r="B234" t="s">
        <v>800</v>
      </c>
      <c r="C234" t="s">
        <v>1013</v>
      </c>
      <c r="D234" t="s">
        <v>1014</v>
      </c>
      <c r="E234" t="s">
        <v>1015</v>
      </c>
      <c r="F234">
        <v>3113865889</v>
      </c>
      <c r="G234" t="s">
        <v>42</v>
      </c>
    </row>
    <row r="235" spans="1:8">
      <c r="A235" t="str">
        <f>HYPERLINK("#Clientes!A36","Juvenal Marín")</f>
        <v>Juvenal Marín</v>
      </c>
      <c r="B235" t="s">
        <v>801</v>
      </c>
      <c r="C235" t="s">
        <v>1013</v>
      </c>
      <c r="D235" t="s">
        <v>1014</v>
      </c>
      <c r="E235" t="s">
        <v>1015</v>
      </c>
      <c r="F235">
        <v>3113865889</v>
      </c>
      <c r="G235" t="s">
        <v>42</v>
      </c>
    </row>
    <row r="236" spans="1:8">
      <c r="A236" t="str">
        <f>HYPERLINK("#Clientes!A36","Juvenal Marín")</f>
        <v>Juvenal Marín</v>
      </c>
      <c r="B236" t="s">
        <v>802</v>
      </c>
      <c r="C236" t="s">
        <v>1013</v>
      </c>
      <c r="D236" t="s">
        <v>1014</v>
      </c>
      <c r="E236" t="s">
        <v>1015</v>
      </c>
      <c r="F236">
        <v>3113865889</v>
      </c>
      <c r="G236" t="s">
        <v>42</v>
      </c>
    </row>
    <row r="237" spans="1:8">
      <c r="A237" t="str">
        <f>HYPERLINK("#Clientes!A36","Juvenal Marín")</f>
        <v>Juvenal Marín</v>
      </c>
      <c r="B237" t="s">
        <v>803</v>
      </c>
      <c r="C237" t="s">
        <v>1013</v>
      </c>
      <c r="D237" t="s">
        <v>1014</v>
      </c>
      <c r="E237" t="s">
        <v>1015</v>
      </c>
      <c r="F237">
        <v>3113865889</v>
      </c>
      <c r="G237" t="s">
        <v>42</v>
      </c>
    </row>
    <row r="238" spans="1:8">
      <c r="A238" t="str">
        <f>HYPERLINK("#Clientes!A36","Juvenal Marín")</f>
        <v>Juvenal Marín</v>
      </c>
      <c r="B238" t="s">
        <v>804</v>
      </c>
      <c r="C238" t="s">
        <v>1013</v>
      </c>
      <c r="D238" t="s">
        <v>1014</v>
      </c>
      <c r="E238" t="s">
        <v>1015</v>
      </c>
      <c r="F238">
        <v>3113865889</v>
      </c>
      <c r="G238" t="s">
        <v>42</v>
      </c>
    </row>
    <row r="239" spans="1:8">
      <c r="A239" t="str">
        <f>HYPERLINK("#Clientes!A36","Juvenal Marín")</f>
        <v>Juvenal Marín</v>
      </c>
      <c r="B239" t="s">
        <v>805</v>
      </c>
      <c r="C239" t="s">
        <v>1013</v>
      </c>
      <c r="D239" t="s">
        <v>1014</v>
      </c>
      <c r="E239" t="s">
        <v>1015</v>
      </c>
      <c r="F239">
        <v>3113865889</v>
      </c>
      <c r="G239" t="s">
        <v>42</v>
      </c>
    </row>
    <row r="240" spans="1:8">
      <c r="A240" t="str">
        <f>HYPERLINK("#Clientes!A37","Librosenlinea.co")</f>
        <v>Librosenlinea.co</v>
      </c>
      <c r="B240" t="s">
        <v>797</v>
      </c>
      <c r="C240" t="s">
        <v>738</v>
      </c>
      <c r="D240" t="s">
        <v>379</v>
      </c>
      <c r="E240" t="s">
        <v>742</v>
      </c>
      <c r="F240">
        <v>3114455009</v>
      </c>
      <c r="G240" t="s">
        <v>42</v>
      </c>
    </row>
    <row r="241" spans="1:8">
      <c r="A241" t="str">
        <f>HYPERLINK("#Clientes!A37","Librosenlinea.co")</f>
        <v>Librosenlinea.co</v>
      </c>
      <c r="B241" t="s">
        <v>800</v>
      </c>
      <c r="C241" t="s">
        <v>738</v>
      </c>
      <c r="D241" t="s">
        <v>379</v>
      </c>
      <c r="E241" t="s">
        <v>742</v>
      </c>
      <c r="F241">
        <v>3114455009</v>
      </c>
      <c r="G241" t="s">
        <v>42</v>
      </c>
    </row>
    <row r="242" spans="1:8">
      <c r="A242" t="str">
        <f>HYPERLINK("#Clientes!A37","Librosenlinea.co")</f>
        <v>Librosenlinea.co</v>
      </c>
      <c r="B242" t="s">
        <v>801</v>
      </c>
      <c r="C242" t="s">
        <v>738</v>
      </c>
      <c r="D242" t="s">
        <v>379</v>
      </c>
      <c r="E242" t="s">
        <v>742</v>
      </c>
      <c r="F242">
        <v>3114455009</v>
      </c>
      <c r="G242" t="s">
        <v>42</v>
      </c>
    </row>
    <row r="243" spans="1:8">
      <c r="A243" t="str">
        <f>HYPERLINK("#Clientes!A37","Librosenlinea.co")</f>
        <v>Librosenlinea.co</v>
      </c>
      <c r="B243" t="s">
        <v>802</v>
      </c>
      <c r="C243" t="s">
        <v>1016</v>
      </c>
      <c r="D243" t="s">
        <v>745</v>
      </c>
      <c r="E243" t="s">
        <v>1017</v>
      </c>
      <c r="F243">
        <v>3507665936</v>
      </c>
      <c r="G243" t="s">
        <v>42</v>
      </c>
    </row>
    <row r="244" spans="1:8">
      <c r="A244" t="str">
        <f>HYPERLINK("#Clientes!A37","Librosenlinea.co")</f>
        <v>Librosenlinea.co</v>
      </c>
      <c r="B244" t="s">
        <v>803</v>
      </c>
      <c r="C244" t="s">
        <v>1016</v>
      </c>
      <c r="D244" t="s">
        <v>745</v>
      </c>
      <c r="E244" t="s">
        <v>1017</v>
      </c>
      <c r="F244">
        <v>3507665936</v>
      </c>
      <c r="G244" t="s">
        <v>42</v>
      </c>
    </row>
    <row r="245" spans="1:8">
      <c r="A245" t="str">
        <f>HYPERLINK("#Clientes!A37","Librosenlinea.co")</f>
        <v>Librosenlinea.co</v>
      </c>
      <c r="B245" t="s">
        <v>804</v>
      </c>
      <c r="C245" t="s">
        <v>738</v>
      </c>
      <c r="D245" t="s">
        <v>379</v>
      </c>
      <c r="E245" t="s">
        <v>742</v>
      </c>
      <c r="F245">
        <v>3114455009</v>
      </c>
      <c r="G245" t="s">
        <v>42</v>
      </c>
    </row>
    <row r="246" spans="1:8">
      <c r="A246" t="str">
        <f>HYPERLINK("#Clientes!A37","Librosenlinea.co")</f>
        <v>Librosenlinea.co</v>
      </c>
      <c r="B246" t="s">
        <v>805</v>
      </c>
      <c r="C246" t="s">
        <v>738</v>
      </c>
      <c r="D246" t="s">
        <v>379</v>
      </c>
      <c r="E246" t="s">
        <v>742</v>
      </c>
      <c r="F246">
        <v>3114455009</v>
      </c>
      <c r="G246" t="s">
        <v>42</v>
      </c>
    </row>
    <row r="247" spans="1:8">
      <c r="A247" t="str">
        <f>HYPERLINK("#Clientes!A38","Sonia Hurtado")</f>
        <v>Sonia Hurtado</v>
      </c>
      <c r="B247" t="s">
        <v>797</v>
      </c>
      <c r="C247" t="s">
        <v>288</v>
      </c>
      <c r="D247" t="s">
        <v>1018</v>
      </c>
      <c r="E247" t="s">
        <v>291</v>
      </c>
      <c r="F247" t="s">
        <v>292</v>
      </c>
      <c r="G247" t="s">
        <v>42</v>
      </c>
    </row>
    <row r="248" spans="1:8">
      <c r="A248" t="str">
        <f>HYPERLINK("#Clientes!A38","Sonia Hurtado")</f>
        <v>Sonia Hurtado</v>
      </c>
      <c r="B248" t="s">
        <v>800</v>
      </c>
      <c r="C248" t="s">
        <v>288</v>
      </c>
      <c r="D248" t="s">
        <v>289</v>
      </c>
      <c r="E248" t="s">
        <v>291</v>
      </c>
      <c r="F248" t="s">
        <v>292</v>
      </c>
      <c r="G248" t="s">
        <v>52</v>
      </c>
    </row>
    <row r="249" spans="1:8">
      <c r="A249" t="str">
        <f>HYPERLINK("#Clientes!A38","Sonia Hurtado")</f>
        <v>Sonia Hurtado</v>
      </c>
      <c r="B249" t="s">
        <v>801</v>
      </c>
      <c r="C249" t="s">
        <v>288</v>
      </c>
      <c r="D249" t="s">
        <v>289</v>
      </c>
      <c r="E249" t="s">
        <v>291</v>
      </c>
      <c r="F249" t="s">
        <v>292</v>
      </c>
      <c r="G249" t="s">
        <v>42</v>
      </c>
    </row>
    <row r="250" spans="1:8">
      <c r="A250" t="str">
        <f>HYPERLINK("#Clientes!A38","Sonia Hurtado")</f>
        <v>Sonia Hurtado</v>
      </c>
      <c r="B250" t="s">
        <v>802</v>
      </c>
      <c r="C250" t="s">
        <v>288</v>
      </c>
      <c r="D250" t="s">
        <v>289</v>
      </c>
      <c r="E250" t="s">
        <v>291</v>
      </c>
      <c r="F250" t="s">
        <v>292</v>
      </c>
      <c r="G250" t="s">
        <v>42</v>
      </c>
    </row>
    <row r="251" spans="1:8">
      <c r="A251" t="str">
        <f>HYPERLINK("#Clientes!A38","Sonia Hurtado")</f>
        <v>Sonia Hurtado</v>
      </c>
      <c r="B251" t="s">
        <v>803</v>
      </c>
      <c r="C251" t="s">
        <v>288</v>
      </c>
      <c r="D251" t="s">
        <v>289</v>
      </c>
      <c r="E251" t="s">
        <v>291</v>
      </c>
      <c r="F251" t="s">
        <v>292</v>
      </c>
      <c r="G251" t="s">
        <v>42</v>
      </c>
    </row>
    <row r="252" spans="1:8">
      <c r="A252" t="str">
        <f>HYPERLINK("#Clientes!A38","Sonia Hurtado")</f>
        <v>Sonia Hurtado</v>
      </c>
      <c r="B252" t="s">
        <v>804</v>
      </c>
      <c r="C252" t="s">
        <v>288</v>
      </c>
      <c r="D252" t="s">
        <v>289</v>
      </c>
      <c r="E252" t="s">
        <v>291</v>
      </c>
      <c r="F252"/>
      <c r="G252" t="s">
        <v>42</v>
      </c>
    </row>
    <row r="253" spans="1:8">
      <c r="A253" t="str">
        <f>HYPERLINK("#Clientes!A38","Sonia Hurtado")</f>
        <v>Sonia Hurtado</v>
      </c>
      <c r="B253" t="s">
        <v>805</v>
      </c>
      <c r="C253" t="s">
        <v>288</v>
      </c>
      <c r="D253" t="s">
        <v>289</v>
      </c>
      <c r="E253" t="s">
        <v>291</v>
      </c>
      <c r="F253"/>
      <c r="G253" t="s">
        <v>42</v>
      </c>
    </row>
    <row r="254" spans="1:8">
      <c r="A254" t="str">
        <f>HYPERLINK("#Clientes!A39","Paola Roa")</f>
        <v>Paola Roa</v>
      </c>
      <c r="B254" t="s">
        <v>797</v>
      </c>
      <c r="C254" t="s">
        <v>294</v>
      </c>
      <c r="D254" t="s">
        <v>296</v>
      </c>
      <c r="E254" t="s">
        <v>300</v>
      </c>
      <c r="F254">
        <v>3124204273</v>
      </c>
      <c r="G254" t="s">
        <v>42</v>
      </c>
    </row>
    <row r="255" spans="1:8">
      <c r="A255" t="str">
        <f>HYPERLINK("#Clientes!A39","Paola Roa")</f>
        <v>Paola Roa</v>
      </c>
      <c r="B255" t="s">
        <v>800</v>
      </c>
      <c r="C255" t="s">
        <v>1019</v>
      </c>
      <c r="D255" t="s">
        <v>1020</v>
      </c>
      <c r="E255" t="s">
        <v>1021</v>
      </c>
      <c r="F255">
        <v>3222248457</v>
      </c>
      <c r="G255" t="s">
        <v>42</v>
      </c>
    </row>
    <row r="256" spans="1:8">
      <c r="A256" t="str">
        <f>HYPERLINK("#Clientes!A39","Paola Roa")</f>
        <v>Paola Roa</v>
      </c>
      <c r="B256" t="s">
        <v>801</v>
      </c>
      <c r="C256" t="s">
        <v>294</v>
      </c>
      <c r="D256" t="s">
        <v>296</v>
      </c>
      <c r="E256" t="s">
        <v>300</v>
      </c>
      <c r="F256">
        <v>3124204273</v>
      </c>
      <c r="G256" t="s">
        <v>42</v>
      </c>
    </row>
    <row r="257" spans="1:8">
      <c r="A257" t="str">
        <f>HYPERLINK("#Clientes!A39","Paola Roa")</f>
        <v>Paola Roa</v>
      </c>
      <c r="B257" t="s">
        <v>802</v>
      </c>
      <c r="C257" t="s">
        <v>294</v>
      </c>
      <c r="D257" t="s">
        <v>296</v>
      </c>
      <c r="E257" t="s">
        <v>727</v>
      </c>
      <c r="F257">
        <v>3124204273</v>
      </c>
      <c r="G257" t="s">
        <v>42</v>
      </c>
    </row>
    <row r="258" spans="1:8">
      <c r="A258" t="str">
        <f>HYPERLINK("#Clientes!A39","Paola Roa")</f>
        <v>Paola Roa</v>
      </c>
      <c r="B258" t="s">
        <v>803</v>
      </c>
      <c r="C258" t="s">
        <v>294</v>
      </c>
      <c r="D258" t="s">
        <v>296</v>
      </c>
      <c r="E258" t="s">
        <v>300</v>
      </c>
      <c r="F258">
        <v>3124204273</v>
      </c>
      <c r="G258" t="s">
        <v>42</v>
      </c>
    </row>
    <row r="259" spans="1:8">
      <c r="A259" t="str">
        <f>HYPERLINK("#Clientes!A39","Paola Roa")</f>
        <v>Paola Roa</v>
      </c>
      <c r="B259" t="s">
        <v>804</v>
      </c>
      <c r="C259" t="s">
        <v>1022</v>
      </c>
      <c r="D259" t="s">
        <v>296</v>
      </c>
      <c r="E259" t="s">
        <v>300</v>
      </c>
      <c r="F259">
        <v>3124204273</v>
      </c>
      <c r="G259" t="s">
        <v>42</v>
      </c>
    </row>
    <row r="260" spans="1:8">
      <c r="A260" t="str">
        <f>HYPERLINK("#Clientes!A39","Paola Roa")</f>
        <v>Paola Roa</v>
      </c>
      <c r="B260" t="s">
        <v>805</v>
      </c>
      <c r="C260" t="s">
        <v>1019</v>
      </c>
      <c r="D260" t="s">
        <v>1020</v>
      </c>
      <c r="E260" t="s">
        <v>300</v>
      </c>
      <c r="F260">
        <v>3124204273</v>
      </c>
      <c r="G260" t="s">
        <v>42</v>
      </c>
    </row>
    <row r="261" spans="1:8">
      <c r="A261" t="str">
        <f>HYPERLINK("#Clientes!A40","Librería Villegas Editores")</f>
        <v>Librería Villegas Editores</v>
      </c>
      <c r="B261" t="s">
        <v>797</v>
      </c>
      <c r="C261" t="s">
        <v>881</v>
      </c>
      <c r="D261" t="s">
        <v>1023</v>
      </c>
      <c r="E261" t="s">
        <v>882</v>
      </c>
      <c r="F261" t="s">
        <v>1024</v>
      </c>
      <c r="G261" t="s">
        <v>42</v>
      </c>
    </row>
    <row r="262" spans="1:8">
      <c r="A262" t="str">
        <f>HYPERLINK("#Clientes!A40","Librería Villegas Editores")</f>
        <v>Librería Villegas Editores</v>
      </c>
      <c r="B262" t="s">
        <v>800</v>
      </c>
      <c r="C262" t="s">
        <v>1025</v>
      </c>
      <c r="D262" t="s">
        <v>1026</v>
      </c>
      <c r="E262" t="s">
        <v>1027</v>
      </c>
      <c r="F262" t="s">
        <v>1028</v>
      </c>
      <c r="G262" t="s">
        <v>42</v>
      </c>
    </row>
    <row r="263" spans="1:8">
      <c r="A263" t="str">
        <f>HYPERLINK("#Clientes!A40","Librería Villegas Editores")</f>
        <v>Librería Villegas Editores</v>
      </c>
      <c r="B263" t="s">
        <v>801</v>
      </c>
      <c r="C263" t="s">
        <v>1025</v>
      </c>
      <c r="D263" t="s">
        <v>1026</v>
      </c>
      <c r="E263" t="s">
        <v>1027</v>
      </c>
      <c r="F263" t="s">
        <v>1028</v>
      </c>
      <c r="G263" t="s">
        <v>42</v>
      </c>
    </row>
    <row r="264" spans="1:8">
      <c r="A264" t="str">
        <f>HYPERLINK("#Clientes!A40","Librería Villegas Editores")</f>
        <v>Librería Villegas Editores</v>
      </c>
      <c r="B264" t="s">
        <v>802</v>
      </c>
      <c r="C264" t="s">
        <v>881</v>
      </c>
      <c r="D264" t="s">
        <v>1023</v>
      </c>
      <c r="E264" t="s">
        <v>882</v>
      </c>
      <c r="F264" t="s">
        <v>1028</v>
      </c>
      <c r="G264" t="s">
        <v>42</v>
      </c>
    </row>
    <row r="265" spans="1:8">
      <c r="A265" t="str">
        <f>HYPERLINK("#Clientes!A40","Librería Villegas Editores")</f>
        <v>Librería Villegas Editores</v>
      </c>
      <c r="B265" t="s">
        <v>803</v>
      </c>
      <c r="C265" t="s">
        <v>881</v>
      </c>
      <c r="D265" t="s">
        <v>1023</v>
      </c>
      <c r="E265" t="s">
        <v>882</v>
      </c>
      <c r="F265" t="s">
        <v>1028</v>
      </c>
      <c r="G265" t="s">
        <v>42</v>
      </c>
    </row>
    <row r="266" spans="1:8">
      <c r="A266" t="str">
        <f>HYPERLINK("#Clientes!A40","Librería Villegas Editores")</f>
        <v>Librería Villegas Editores</v>
      </c>
      <c r="B266" t="s">
        <v>804</v>
      </c>
      <c r="C266" t="s">
        <v>888</v>
      </c>
      <c r="D266" t="s">
        <v>1029</v>
      </c>
      <c r="E266" t="s">
        <v>1030</v>
      </c>
      <c r="F266" t="s">
        <v>1028</v>
      </c>
      <c r="G266" t="s">
        <v>42</v>
      </c>
    </row>
    <row r="267" spans="1:8">
      <c r="A267" t="str">
        <f>HYPERLINK("#Clientes!A40","Librería Villegas Editores")</f>
        <v>Librería Villegas Editores</v>
      </c>
      <c r="B267" t="s">
        <v>805</v>
      </c>
      <c r="C267" t="s">
        <v>888</v>
      </c>
      <c r="D267" t="s">
        <v>1029</v>
      </c>
      <c r="E267" t="s">
        <v>1030</v>
      </c>
      <c r="F267" t="s">
        <v>1028</v>
      </c>
      <c r="G267" t="s">
        <v>42</v>
      </c>
    </row>
    <row r="268" spans="1:8">
      <c r="A268" t="str">
        <f>HYPERLINK("#Clientes!A41","Prólogo")</f>
        <v>Prólogo</v>
      </c>
      <c r="B268" t="s">
        <v>797</v>
      </c>
      <c r="C268" t="s">
        <v>1031</v>
      </c>
      <c r="D268" t="s">
        <v>614</v>
      </c>
      <c r="E268" t="s">
        <v>712</v>
      </c>
      <c r="F268" t="s">
        <v>617</v>
      </c>
      <c r="G268" t="s">
        <v>52</v>
      </c>
    </row>
    <row r="269" spans="1:8">
      <c r="A269" t="str">
        <f>HYPERLINK("#Clientes!A41","Prólogo")</f>
        <v>Prólogo</v>
      </c>
      <c r="B269" t="s">
        <v>800</v>
      </c>
      <c r="C269" t="s">
        <v>1031</v>
      </c>
      <c r="D269" t="s">
        <v>614</v>
      </c>
      <c r="E269" t="s">
        <v>712</v>
      </c>
      <c r="F269" t="s">
        <v>617</v>
      </c>
      <c r="G269" t="s">
        <v>52</v>
      </c>
    </row>
    <row r="270" spans="1:8">
      <c r="A270" t="str">
        <f>HYPERLINK("#Clientes!A41","Prólogo")</f>
        <v>Prólogo</v>
      </c>
      <c r="B270" t="s">
        <v>801</v>
      </c>
      <c r="C270" t="s">
        <v>1031</v>
      </c>
      <c r="D270" t="s">
        <v>614</v>
      </c>
      <c r="E270" t="s">
        <v>712</v>
      </c>
      <c r="F270" t="s">
        <v>617</v>
      </c>
      <c r="G270" t="s">
        <v>52</v>
      </c>
    </row>
    <row r="271" spans="1:8">
      <c r="A271" t="str">
        <f>HYPERLINK("#Clientes!A41","Prólogo")</f>
        <v>Prólogo</v>
      </c>
      <c r="B271" t="s">
        <v>802</v>
      </c>
      <c r="C271" t="s">
        <v>1031</v>
      </c>
      <c r="D271" t="s">
        <v>614</v>
      </c>
      <c r="E271" t="s">
        <v>712</v>
      </c>
      <c r="F271" t="s">
        <v>617</v>
      </c>
      <c r="G271" t="s">
        <v>52</v>
      </c>
    </row>
    <row r="272" spans="1:8">
      <c r="A272" t="str">
        <f>HYPERLINK("#Clientes!A41","Prólogo")</f>
        <v>Prólogo</v>
      </c>
      <c r="B272" t="s">
        <v>803</v>
      </c>
      <c r="C272" t="s">
        <v>1031</v>
      </c>
      <c r="D272" t="s">
        <v>614</v>
      </c>
      <c r="E272" t="s">
        <v>712</v>
      </c>
      <c r="F272" t="s">
        <v>617</v>
      </c>
      <c r="G272" t="s">
        <v>52</v>
      </c>
    </row>
    <row r="273" spans="1:8">
      <c r="A273" t="str">
        <f>HYPERLINK("#Clientes!A41","Prólogo")</f>
        <v>Prólogo</v>
      </c>
      <c r="B273" t="s">
        <v>804</v>
      </c>
      <c r="C273" t="s">
        <v>1031</v>
      </c>
      <c r="D273" t="s">
        <v>614</v>
      </c>
      <c r="E273" t="s">
        <v>712</v>
      </c>
      <c r="F273" t="s">
        <v>617</v>
      </c>
      <c r="G273" t="s">
        <v>52</v>
      </c>
    </row>
    <row r="274" spans="1:8">
      <c r="A274" t="str">
        <f>HYPERLINK("#Clientes!A41","Prólogo")</f>
        <v>Prólogo</v>
      </c>
      <c r="B274" t="s">
        <v>805</v>
      </c>
      <c r="C274" t="s">
        <v>1031</v>
      </c>
      <c r="D274" t="s">
        <v>614</v>
      </c>
      <c r="E274" t="s">
        <v>712</v>
      </c>
      <c r="F274" t="s">
        <v>617</v>
      </c>
      <c r="G274" t="s">
        <v>52</v>
      </c>
    </row>
    <row r="275" spans="1:8">
      <c r="A275" t="str">
        <f>HYPERLINK("#Clientes!A42","Alejandra Quintero")</f>
        <v>Alejandra Quintero</v>
      </c>
      <c r="B275" t="s">
        <v>797</v>
      </c>
      <c r="C275" t="s">
        <v>310</v>
      </c>
      <c r="D275" t="s">
        <v>1032</v>
      </c>
      <c r="E275" t="s">
        <v>316</v>
      </c>
      <c r="F275" t="s">
        <v>1033</v>
      </c>
      <c r="G275" t="s">
        <v>42</v>
      </c>
    </row>
    <row r="276" spans="1:8">
      <c r="A276" t="str">
        <f>HYPERLINK("#Clientes!A42","Alejandra Quintero")</f>
        <v>Alejandra Quintero</v>
      </c>
      <c r="B276" t="s">
        <v>800</v>
      </c>
      <c r="C276" t="s">
        <v>310</v>
      </c>
      <c r="D276" t="s">
        <v>311</v>
      </c>
      <c r="E276" t="s">
        <v>316</v>
      </c>
      <c r="F276" t="s">
        <v>1034</v>
      </c>
      <c r="G276" t="s">
        <v>42</v>
      </c>
    </row>
    <row r="277" spans="1:8">
      <c r="A277" t="str">
        <f>HYPERLINK("#Clientes!A42","Alejandra Quintero")</f>
        <v>Alejandra Quintero</v>
      </c>
      <c r="B277" t="s">
        <v>801</v>
      </c>
      <c r="C277" t="s">
        <v>310</v>
      </c>
      <c r="D277" t="s">
        <v>311</v>
      </c>
      <c r="E277" t="s">
        <v>316</v>
      </c>
      <c r="F277" t="s">
        <v>1034</v>
      </c>
      <c r="G277" t="s">
        <v>42</v>
      </c>
    </row>
    <row r="278" spans="1:8">
      <c r="A278" t="str">
        <f>HYPERLINK("#Clientes!A42","Alejandra Quintero")</f>
        <v>Alejandra Quintero</v>
      </c>
      <c r="B278" t="s">
        <v>802</v>
      </c>
      <c r="C278" t="s">
        <v>310</v>
      </c>
      <c r="D278" t="s">
        <v>1032</v>
      </c>
      <c r="E278" t="s">
        <v>316</v>
      </c>
      <c r="F278" t="s">
        <v>1033</v>
      </c>
      <c r="G278" t="s">
        <v>42</v>
      </c>
    </row>
    <row r="279" spans="1:8">
      <c r="A279" t="str">
        <f>HYPERLINK("#Clientes!A42","Alejandra Quintero")</f>
        <v>Alejandra Quintero</v>
      </c>
      <c r="B279" t="s">
        <v>803</v>
      </c>
      <c r="C279" t="s">
        <v>310</v>
      </c>
      <c r="D279" t="s">
        <v>1032</v>
      </c>
      <c r="E279" t="s">
        <v>316</v>
      </c>
      <c r="F279" t="s">
        <v>1033</v>
      </c>
      <c r="G279" t="s">
        <v>42</v>
      </c>
    </row>
    <row r="280" spans="1:8">
      <c r="A280" t="str">
        <f>HYPERLINK("#Clientes!A42","Alejandra Quintero")</f>
        <v>Alejandra Quintero</v>
      </c>
      <c r="B280" t="s">
        <v>804</v>
      </c>
      <c r="C280" t="s">
        <v>310</v>
      </c>
      <c r="D280" t="s">
        <v>1032</v>
      </c>
      <c r="E280" t="s">
        <v>316</v>
      </c>
      <c r="F280" t="s">
        <v>1033</v>
      </c>
      <c r="G280" t="s">
        <v>42</v>
      </c>
    </row>
    <row r="281" spans="1:8">
      <c r="A281" t="str">
        <f>HYPERLINK("#Clientes!A42","Alejandra Quintero")</f>
        <v>Alejandra Quintero</v>
      </c>
      <c r="B281" t="s">
        <v>805</v>
      </c>
      <c r="C281" t="s">
        <v>310</v>
      </c>
      <c r="D281" t="s">
        <v>1032</v>
      </c>
      <c r="E281" t="s">
        <v>316</v>
      </c>
      <c r="F281" t="s">
        <v>1033</v>
      </c>
      <c r="G281" t="s">
        <v>42</v>
      </c>
    </row>
    <row r="282" spans="1:8">
      <c r="A282" t="str">
        <f>HYPERLINK("#Clientes!A43","ASOCIACION DE AMIGOS DEL MUSEO NACIONAL")</f>
        <v>ASOCIACION DE AMIGOS DEL MUSEO NACIONAL</v>
      </c>
      <c r="B282" t="s">
        <v>797</v>
      </c>
      <c r="C282" t="s">
        <v>907</v>
      </c>
      <c r="D282" t="s">
        <v>1035</v>
      </c>
      <c r="E282" t="s">
        <v>1036</v>
      </c>
      <c r="F282" t="s">
        <v>1037</v>
      </c>
      <c r="G282" t="s">
        <v>42</v>
      </c>
    </row>
    <row r="283" spans="1:8">
      <c r="A283" t="str">
        <f>HYPERLINK("#Clientes!A43","ASOCIACION DE AMIGOS DEL MUSEO NACIONAL")</f>
        <v>ASOCIACION DE AMIGOS DEL MUSEO NACIONAL</v>
      </c>
      <c r="B283" t="s">
        <v>800</v>
      </c>
      <c r="C283" t="s">
        <v>1038</v>
      </c>
      <c r="D283" t="s">
        <v>1035</v>
      </c>
      <c r="E283" t="s">
        <v>1036</v>
      </c>
      <c r="F283" t="s">
        <v>1037</v>
      </c>
      <c r="G283" t="s">
        <v>42</v>
      </c>
    </row>
    <row r="284" spans="1:8">
      <c r="A284" t="str">
        <f>HYPERLINK("#Clientes!A43","ASOCIACION DE AMIGOS DEL MUSEO NACIONAL")</f>
        <v>ASOCIACION DE AMIGOS DEL MUSEO NACIONAL</v>
      </c>
      <c r="B284" t="s">
        <v>801</v>
      </c>
      <c r="C284" t="s">
        <v>907</v>
      </c>
      <c r="D284" t="s">
        <v>1039</v>
      </c>
      <c r="E284" t="s">
        <v>1036</v>
      </c>
      <c r="F284" t="s">
        <v>1037</v>
      </c>
      <c r="G284" t="s">
        <v>42</v>
      </c>
    </row>
    <row r="285" spans="1:8">
      <c r="A285" t="str">
        <f>HYPERLINK("#Clientes!A43","ASOCIACION DE AMIGOS DEL MUSEO NACIONAL")</f>
        <v>ASOCIACION DE AMIGOS DEL MUSEO NACIONAL</v>
      </c>
      <c r="B285" t="s">
        <v>802</v>
      </c>
      <c r="C285" t="s">
        <v>1040</v>
      </c>
      <c r="D285" t="s">
        <v>1041</v>
      </c>
      <c r="E285" t="s">
        <v>1042</v>
      </c>
      <c r="F285" t="s">
        <v>685</v>
      </c>
      <c r="G285" t="s">
        <v>42</v>
      </c>
    </row>
    <row r="286" spans="1:8">
      <c r="A286" t="str">
        <f>HYPERLINK("#Clientes!A43","ASOCIACION DE AMIGOS DEL MUSEO NACIONAL")</f>
        <v>ASOCIACION DE AMIGOS DEL MUSEO NACIONAL</v>
      </c>
      <c r="B286" t="s">
        <v>803</v>
      </c>
      <c r="C286" t="s">
        <v>1040</v>
      </c>
      <c r="D286" t="s">
        <v>1041</v>
      </c>
      <c r="E286" t="s">
        <v>1042</v>
      </c>
      <c r="F286" t="s">
        <v>685</v>
      </c>
      <c r="G286" t="s">
        <v>42</v>
      </c>
    </row>
    <row r="287" spans="1:8">
      <c r="A287" t="str">
        <f>HYPERLINK("#Clientes!A43","ASOCIACION DE AMIGOS DEL MUSEO NACIONAL")</f>
        <v>ASOCIACION DE AMIGOS DEL MUSEO NACIONAL</v>
      </c>
      <c r="B287" t="s">
        <v>804</v>
      </c>
      <c r="C287" t="s">
        <v>975</v>
      </c>
      <c r="D287" t="s">
        <v>1043</v>
      </c>
      <c r="E287" t="s">
        <v>1044</v>
      </c>
      <c r="F287" t="s">
        <v>685</v>
      </c>
      <c r="G287" t="s">
        <v>42</v>
      </c>
    </row>
    <row r="288" spans="1:8">
      <c r="A288" t="str">
        <f>HYPERLINK("#Clientes!A43","ASOCIACION DE AMIGOS DEL MUSEO NACIONAL")</f>
        <v>ASOCIACION DE AMIGOS DEL MUSEO NACIONAL</v>
      </c>
      <c r="B288" t="s">
        <v>805</v>
      </c>
      <c r="C288" t="s">
        <v>1038</v>
      </c>
      <c r="D288" t="s">
        <v>1039</v>
      </c>
      <c r="E288" t="s">
        <v>1036</v>
      </c>
      <c r="F288" t="s">
        <v>1037</v>
      </c>
      <c r="G288" t="s">
        <v>42</v>
      </c>
    </row>
    <row r="289" spans="1:8">
      <c r="A289" t="str">
        <f>HYPERLINK("#Clientes!A44","Carlos Salazar")</f>
        <v>Carlos Salazar</v>
      </c>
      <c r="B289" t="s">
        <v>797</v>
      </c>
      <c r="C289" t="s">
        <v>1045</v>
      </c>
      <c r="D289" t="s">
        <v>1046</v>
      </c>
      <c r="E289" t="s">
        <v>330</v>
      </c>
      <c r="F289" t="s">
        <v>329</v>
      </c>
      <c r="G289" t="s">
        <v>42</v>
      </c>
    </row>
    <row r="290" spans="1:8">
      <c r="A290" t="str">
        <f>HYPERLINK("#Clientes!A44","Carlos Salazar")</f>
        <v>Carlos Salazar</v>
      </c>
      <c r="B290" t="s">
        <v>800</v>
      </c>
      <c r="C290" t="s">
        <v>1045</v>
      </c>
      <c r="D290" t="s">
        <v>1046</v>
      </c>
      <c r="E290" t="s">
        <v>330</v>
      </c>
      <c r="F290" t="s">
        <v>329</v>
      </c>
      <c r="G290" t="s">
        <v>42</v>
      </c>
    </row>
    <row r="291" spans="1:8">
      <c r="A291" t="str">
        <f>HYPERLINK("#Clientes!A44","Carlos Salazar")</f>
        <v>Carlos Salazar</v>
      </c>
      <c r="B291" t="s">
        <v>801</v>
      </c>
      <c r="C291" t="s">
        <v>1045</v>
      </c>
      <c r="D291" t="s">
        <v>1046</v>
      </c>
      <c r="E291" t="s">
        <v>330</v>
      </c>
      <c r="F291" t="s">
        <v>329</v>
      </c>
      <c r="G291" t="s">
        <v>42</v>
      </c>
    </row>
    <row r="292" spans="1:8">
      <c r="A292" t="str">
        <f>HYPERLINK("#Clientes!A44","Carlos Salazar")</f>
        <v>Carlos Salazar</v>
      </c>
      <c r="B292" t="s">
        <v>802</v>
      </c>
      <c r="C292" t="s">
        <v>1045</v>
      </c>
      <c r="D292" t="s">
        <v>1046</v>
      </c>
      <c r="E292" t="s">
        <v>330</v>
      </c>
      <c r="F292" t="s">
        <v>329</v>
      </c>
      <c r="G292" t="s">
        <v>42</v>
      </c>
    </row>
    <row r="293" spans="1:8">
      <c r="A293" t="str">
        <f>HYPERLINK("#Clientes!A44","Carlos Salazar")</f>
        <v>Carlos Salazar</v>
      </c>
      <c r="B293" t="s">
        <v>803</v>
      </c>
      <c r="C293" t="s">
        <v>1045</v>
      </c>
      <c r="D293" t="s">
        <v>1046</v>
      </c>
      <c r="E293" t="s">
        <v>330</v>
      </c>
      <c r="F293" t="s">
        <v>329</v>
      </c>
      <c r="G293" t="s">
        <v>42</v>
      </c>
    </row>
    <row r="294" spans="1:8">
      <c r="A294" t="str">
        <f>HYPERLINK("#Clientes!A44","Carlos Salazar")</f>
        <v>Carlos Salazar</v>
      </c>
      <c r="B294" t="s">
        <v>804</v>
      </c>
      <c r="C294" t="s">
        <v>1045</v>
      </c>
      <c r="D294" t="s">
        <v>1046</v>
      </c>
      <c r="E294" t="s">
        <v>330</v>
      </c>
      <c r="F294" t="s">
        <v>329</v>
      </c>
      <c r="G294" t="s">
        <v>42</v>
      </c>
    </row>
    <row r="295" spans="1:8">
      <c r="A295" t="str">
        <f>HYPERLINK("#Clientes!A44","Carlos Salazar")</f>
        <v>Carlos Salazar</v>
      </c>
      <c r="B295" t="s">
        <v>805</v>
      </c>
      <c r="C295" t="s">
        <v>1047</v>
      </c>
      <c r="D295" t="s">
        <v>1048</v>
      </c>
      <c r="E295" t="s">
        <v>330</v>
      </c>
      <c r="F295" t="s">
        <v>329</v>
      </c>
      <c r="G295" t="s">
        <v>42</v>
      </c>
    </row>
    <row r="296" spans="1:8">
      <c r="A296" t="str">
        <f>HYPERLINK("#Clientes!A45","CONTRABAJO LIBRO Y CAFÉ")</f>
        <v>CONTRABAJO LIBRO Y CAFÉ</v>
      </c>
      <c r="B296" t="s">
        <v>797</v>
      </c>
      <c r="C296" t="s">
        <v>1049</v>
      </c>
      <c r="D296" t="s">
        <v>1050</v>
      </c>
      <c r="E296" t="s">
        <v>692</v>
      </c>
      <c r="F296">
        <v>3028515036</v>
      </c>
      <c r="G296" t="s">
        <v>42</v>
      </c>
    </row>
    <row r="297" spans="1:8">
      <c r="A297" t="str">
        <f>HYPERLINK("#Clientes!A45","CONTRABAJO LIBRO Y CAFÉ")</f>
        <v>CONTRABAJO LIBRO Y CAFÉ</v>
      </c>
      <c r="B297" t="s">
        <v>800</v>
      </c>
      <c r="C297" t="s">
        <v>1049</v>
      </c>
      <c r="D297" t="s">
        <v>1050</v>
      </c>
      <c r="E297" t="s">
        <v>692</v>
      </c>
      <c r="F297">
        <v>3028515036</v>
      </c>
      <c r="G297" t="s">
        <v>42</v>
      </c>
    </row>
    <row r="298" spans="1:8">
      <c r="A298" t="str">
        <f>HYPERLINK("#Clientes!A45","CONTRABAJO LIBRO Y CAFÉ")</f>
        <v>CONTRABAJO LIBRO Y CAFÉ</v>
      </c>
      <c r="B298" t="s">
        <v>801</v>
      </c>
      <c r="C298" t="s">
        <v>1049</v>
      </c>
      <c r="D298" t="s">
        <v>1050</v>
      </c>
      <c r="E298" t="s">
        <v>692</v>
      </c>
      <c r="F298">
        <v>3028515036</v>
      </c>
      <c r="G298" t="s">
        <v>42</v>
      </c>
    </row>
    <row r="299" spans="1:8">
      <c r="A299" t="str">
        <f>HYPERLINK("#Clientes!A45","CONTRABAJO LIBRO Y CAFÉ")</f>
        <v>CONTRABAJO LIBRO Y CAFÉ</v>
      </c>
      <c r="B299" t="s">
        <v>802</v>
      </c>
      <c r="C299" t="s">
        <v>1049</v>
      </c>
      <c r="D299" t="s">
        <v>1050</v>
      </c>
      <c r="E299" t="s">
        <v>692</v>
      </c>
      <c r="F299">
        <v>3028515036</v>
      </c>
      <c r="G299" t="s">
        <v>42</v>
      </c>
    </row>
    <row r="300" spans="1:8">
      <c r="A300" t="str">
        <f>HYPERLINK("#Clientes!A45","CONTRABAJO LIBRO Y CAFÉ")</f>
        <v>CONTRABAJO LIBRO Y CAFÉ</v>
      </c>
      <c r="B300" t="s">
        <v>803</v>
      </c>
      <c r="C300" t="s">
        <v>1049</v>
      </c>
      <c r="D300" t="s">
        <v>1050</v>
      </c>
      <c r="E300" t="s">
        <v>692</v>
      </c>
      <c r="F300">
        <v>3028515036</v>
      </c>
      <c r="G300" t="s">
        <v>42</v>
      </c>
    </row>
    <row r="301" spans="1:8">
      <c r="A301" t="str">
        <f>HYPERLINK("#Clientes!A45","CONTRABAJO LIBRO Y CAFÉ")</f>
        <v>CONTRABAJO LIBRO Y CAFÉ</v>
      </c>
      <c r="B301" t="s">
        <v>804</v>
      </c>
      <c r="C301" t="s">
        <v>1049</v>
      </c>
      <c r="D301" t="s">
        <v>1050</v>
      </c>
      <c r="E301" t="s">
        <v>692</v>
      </c>
      <c r="F301">
        <v>3028515036</v>
      </c>
      <c r="G301" t="s">
        <v>42</v>
      </c>
    </row>
    <row r="302" spans="1:8">
      <c r="A302" t="str">
        <f>HYPERLINK("#Clientes!A45","CONTRABAJO LIBRO Y CAFÉ")</f>
        <v>CONTRABAJO LIBRO Y CAFÉ</v>
      </c>
      <c r="B302" t="s">
        <v>805</v>
      </c>
      <c r="C302" t="s">
        <v>1049</v>
      </c>
      <c r="D302" t="s">
        <v>1050</v>
      </c>
      <c r="E302" t="s">
        <v>692</v>
      </c>
      <c r="F302">
        <v>3028515036</v>
      </c>
      <c r="G302" t="s">
        <v>42</v>
      </c>
    </row>
    <row r="303" spans="1:8">
      <c r="A303" t="str">
        <f>HYPERLINK("#Clientes!A46","Diego Beltrán")</f>
        <v>Diego Beltrán</v>
      </c>
      <c r="B303" t="s">
        <v>797</v>
      </c>
      <c r="C303" t="s">
        <v>1051</v>
      </c>
      <c r="D303" t="s">
        <v>1052</v>
      </c>
      <c r="E303" t="s">
        <v>345</v>
      </c>
      <c r="F303">
        <v>3105694909</v>
      </c>
      <c r="G303" t="s">
        <v>42</v>
      </c>
    </row>
    <row r="304" spans="1:8">
      <c r="A304" t="str">
        <f>HYPERLINK("#Clientes!A46","Diego Beltrán")</f>
        <v>Diego Beltrán</v>
      </c>
      <c r="B304" t="s">
        <v>800</v>
      </c>
      <c r="C304" t="s">
        <v>1053</v>
      </c>
      <c r="D304" t="s">
        <v>1054</v>
      </c>
      <c r="E304" t="s">
        <v>345</v>
      </c>
      <c r="F304">
        <v>3209305519</v>
      </c>
      <c r="G304" t="s">
        <v>42</v>
      </c>
    </row>
    <row r="305" spans="1:8">
      <c r="A305" t="str">
        <f>HYPERLINK("#Clientes!A46","Diego Beltrán")</f>
        <v>Diego Beltrán</v>
      </c>
      <c r="B305" t="s">
        <v>801</v>
      </c>
      <c r="C305" t="s">
        <v>1051</v>
      </c>
      <c r="D305" t="s">
        <v>1052</v>
      </c>
      <c r="E305" t="s">
        <v>345</v>
      </c>
      <c r="F305">
        <v>3105694909</v>
      </c>
      <c r="G305" t="s">
        <v>42</v>
      </c>
    </row>
    <row r="306" spans="1:8">
      <c r="A306" t="str">
        <f>HYPERLINK("#Clientes!A46","Diego Beltrán")</f>
        <v>Diego Beltrán</v>
      </c>
      <c r="B306" t="s">
        <v>802</v>
      </c>
      <c r="C306" t="s">
        <v>1051</v>
      </c>
      <c r="D306" t="s">
        <v>1052</v>
      </c>
      <c r="E306" t="s">
        <v>345</v>
      </c>
      <c r="F306">
        <v>3105694909</v>
      </c>
      <c r="G306" t="s">
        <v>42</v>
      </c>
    </row>
    <row r="307" spans="1:8">
      <c r="A307" t="str">
        <f>HYPERLINK("#Clientes!A46","Diego Beltrán")</f>
        <v>Diego Beltrán</v>
      </c>
      <c r="B307" t="s">
        <v>803</v>
      </c>
      <c r="C307" t="s">
        <v>1051</v>
      </c>
      <c r="D307" t="s">
        <v>1052</v>
      </c>
      <c r="E307" t="s">
        <v>345</v>
      </c>
      <c r="F307">
        <v>3105694909</v>
      </c>
      <c r="G307" t="s">
        <v>42</v>
      </c>
    </row>
    <row r="308" spans="1:8">
      <c r="A308" t="str">
        <f>HYPERLINK("#Clientes!A46","Diego Beltrán")</f>
        <v>Diego Beltrán</v>
      </c>
      <c r="B308" t="s">
        <v>804</v>
      </c>
      <c r="C308" t="s">
        <v>1051</v>
      </c>
      <c r="D308" t="s">
        <v>1052</v>
      </c>
      <c r="E308" t="s">
        <v>345</v>
      </c>
      <c r="F308">
        <v>3105694909</v>
      </c>
      <c r="G308" t="s">
        <v>42</v>
      </c>
    </row>
    <row r="309" spans="1:8">
      <c r="A309" t="str">
        <f>HYPERLINK("#Clientes!A46","Diego Beltrán")</f>
        <v>Diego Beltrán</v>
      </c>
      <c r="B309" t="s">
        <v>805</v>
      </c>
      <c r="C309" t="s">
        <v>1051</v>
      </c>
      <c r="D309" t="s">
        <v>1052</v>
      </c>
      <c r="E309" t="s">
        <v>345</v>
      </c>
      <c r="F309">
        <v>3105694909</v>
      </c>
      <c r="G309" t="s">
        <v>42</v>
      </c>
    </row>
    <row r="310" spans="1:8">
      <c r="A310" t="str">
        <f>HYPERLINK("#Clientes!A47","2621 sas")</f>
        <v>2621 sas</v>
      </c>
      <c r="B310" t="s">
        <v>797</v>
      </c>
      <c r="C310" t="s">
        <v>1055</v>
      </c>
      <c r="D310" t="s">
        <v>1056</v>
      </c>
      <c r="E310" t="s">
        <v>705</v>
      </c>
      <c r="F310">
        <v>3106799719</v>
      </c>
      <c r="G310" t="s">
        <v>42</v>
      </c>
    </row>
    <row r="311" spans="1:8">
      <c r="A311" t="str">
        <f>HYPERLINK("#Clientes!A47","2621 sas")</f>
        <v>2621 sas</v>
      </c>
      <c r="B311" t="s">
        <v>800</v>
      </c>
      <c r="C311" t="s">
        <v>1057</v>
      </c>
      <c r="D311" t="s">
        <v>1058</v>
      </c>
      <c r="E311" t="s">
        <v>1059</v>
      </c>
      <c r="F311">
        <v>3134073307</v>
      </c>
      <c r="G311" t="s">
        <v>42</v>
      </c>
    </row>
    <row r="312" spans="1:8">
      <c r="A312" t="str">
        <f>HYPERLINK("#Clientes!A47","2621 sas")</f>
        <v>2621 sas</v>
      </c>
      <c r="B312" t="s">
        <v>801</v>
      </c>
      <c r="C312" t="s">
        <v>1055</v>
      </c>
      <c r="D312" t="s">
        <v>1056</v>
      </c>
      <c r="E312" t="s">
        <v>705</v>
      </c>
      <c r="F312">
        <v>3106799719</v>
      </c>
      <c r="G312" t="s">
        <v>42</v>
      </c>
    </row>
    <row r="313" spans="1:8">
      <c r="A313" t="str">
        <f>HYPERLINK("#Clientes!A47","2621 sas")</f>
        <v>2621 sas</v>
      </c>
      <c r="B313" t="s">
        <v>802</v>
      </c>
      <c r="C313" t="s">
        <v>1055</v>
      </c>
      <c r="D313" t="s">
        <v>1056</v>
      </c>
      <c r="E313" t="s">
        <v>705</v>
      </c>
      <c r="F313">
        <v>3106799719</v>
      </c>
      <c r="G313" t="s">
        <v>42</v>
      </c>
    </row>
    <row r="314" spans="1:8">
      <c r="A314" t="str">
        <f>HYPERLINK("#Clientes!A47","2621 sas")</f>
        <v>2621 sas</v>
      </c>
      <c r="B314" t="s">
        <v>803</v>
      </c>
      <c r="C314" t="s">
        <v>1055</v>
      </c>
      <c r="D314" t="s">
        <v>1056</v>
      </c>
      <c r="E314" t="s">
        <v>705</v>
      </c>
      <c r="F314">
        <v>3106799719</v>
      </c>
      <c r="G314" t="s">
        <v>42</v>
      </c>
    </row>
    <row r="315" spans="1:8">
      <c r="A315" t="str">
        <f>HYPERLINK("#Clientes!A47","2621 sas")</f>
        <v>2621 sas</v>
      </c>
      <c r="B315" t="s">
        <v>804</v>
      </c>
      <c r="C315" t="s">
        <v>1055</v>
      </c>
      <c r="D315" t="s">
        <v>1056</v>
      </c>
      <c r="E315" t="s">
        <v>705</v>
      </c>
      <c r="F315">
        <v>3106799719</v>
      </c>
      <c r="G315" t="s">
        <v>42</v>
      </c>
    </row>
    <row r="316" spans="1:8">
      <c r="A316" t="str">
        <f>HYPERLINK("#Clientes!A47","2621 sas")</f>
        <v>2621 sas</v>
      </c>
      <c r="B316" t="s">
        <v>805</v>
      </c>
      <c r="C316" t="s">
        <v>1055</v>
      </c>
      <c r="D316" t="s">
        <v>1056</v>
      </c>
      <c r="E316" t="s">
        <v>705</v>
      </c>
      <c r="F316">
        <v>3106799719</v>
      </c>
      <c r="G316" t="s">
        <v>42</v>
      </c>
    </row>
    <row r="317" spans="1:8">
      <c r="A317" t="str">
        <f>HYPERLINK("#Clientes!A48","Ányela Gómez")</f>
        <v>Ányela Gómez</v>
      </c>
      <c r="B317" t="s">
        <v>797</v>
      </c>
      <c r="C317" t="s">
        <v>352</v>
      </c>
      <c r="D317" t="s">
        <v>258</v>
      </c>
      <c r="E317" t="s">
        <v>358</v>
      </c>
      <c r="F317" t="s">
        <v>357</v>
      </c>
      <c r="G317" t="s">
        <v>52</v>
      </c>
    </row>
    <row r="318" spans="1:8">
      <c r="A318" t="str">
        <f>HYPERLINK("#Clientes!A48","Ányela Gómez")</f>
        <v>Ányela Gómez</v>
      </c>
      <c r="B318" t="s">
        <v>800</v>
      </c>
      <c r="C318" t="s">
        <v>1060</v>
      </c>
      <c r="D318" t="s">
        <v>1061</v>
      </c>
      <c r="E318" t="s">
        <v>1062</v>
      </c>
      <c r="F318" t="s">
        <v>357</v>
      </c>
      <c r="G318" t="s">
        <v>42</v>
      </c>
    </row>
    <row r="319" spans="1:8">
      <c r="A319" t="str">
        <f>HYPERLINK("#Clientes!A48","Ányela Gómez")</f>
        <v>Ányela Gómez</v>
      </c>
      <c r="B319" t="s">
        <v>801</v>
      </c>
      <c r="C319" t="s">
        <v>352</v>
      </c>
      <c r="D319" t="s">
        <v>258</v>
      </c>
      <c r="E319" t="s">
        <v>358</v>
      </c>
      <c r="F319" t="s">
        <v>357</v>
      </c>
      <c r="G319" t="s">
        <v>52</v>
      </c>
    </row>
    <row r="320" spans="1:8">
      <c r="A320" t="str">
        <f>HYPERLINK("#Clientes!A48","Ányela Gómez")</f>
        <v>Ányela Gómez</v>
      </c>
      <c r="B320" t="s">
        <v>802</v>
      </c>
      <c r="C320" t="s">
        <v>352</v>
      </c>
      <c r="D320" t="s">
        <v>258</v>
      </c>
      <c r="E320" t="s">
        <v>358</v>
      </c>
      <c r="F320" t="s">
        <v>357</v>
      </c>
      <c r="G320" t="s">
        <v>52</v>
      </c>
    </row>
    <row r="321" spans="1:8">
      <c r="A321" t="str">
        <f>HYPERLINK("#Clientes!A48","Ányela Gómez")</f>
        <v>Ányela Gómez</v>
      </c>
      <c r="B321" t="s">
        <v>803</v>
      </c>
      <c r="C321" t="s">
        <v>352</v>
      </c>
      <c r="D321" t="s">
        <v>258</v>
      </c>
      <c r="E321" t="s">
        <v>358</v>
      </c>
      <c r="F321" t="s">
        <v>357</v>
      </c>
      <c r="G321" t="s">
        <v>52</v>
      </c>
    </row>
    <row r="322" spans="1:8">
      <c r="A322" t="str">
        <f>HYPERLINK("#Clientes!A48","Ányela Gómez")</f>
        <v>Ányela Gómez</v>
      </c>
      <c r="B322" t="s">
        <v>804</v>
      </c>
      <c r="C322" t="s">
        <v>352</v>
      </c>
      <c r="D322" t="s">
        <v>258</v>
      </c>
      <c r="E322" t="s">
        <v>358</v>
      </c>
      <c r="F322" t="s">
        <v>357</v>
      </c>
      <c r="G322" t="s">
        <v>52</v>
      </c>
    </row>
    <row r="323" spans="1:8">
      <c r="A323" t="str">
        <f>HYPERLINK("#Clientes!A48","Ányela Gómez")</f>
        <v>Ányela Gómez</v>
      </c>
      <c r="B323" t="s">
        <v>805</v>
      </c>
      <c r="C323" t="s">
        <v>352</v>
      </c>
      <c r="D323" t="s">
        <v>258</v>
      </c>
      <c r="E323" t="s">
        <v>358</v>
      </c>
      <c r="F323" t="s">
        <v>357</v>
      </c>
      <c r="G323" t="s">
        <v>52</v>
      </c>
    </row>
    <row r="324" spans="1:8">
      <c r="A324" t="str">
        <f>HYPERLINK("#Clientes!A49","Nury Acuña")</f>
        <v>Nury Acuña</v>
      </c>
      <c r="B324" t="s">
        <v>797</v>
      </c>
      <c r="C324" t="s">
        <v>361</v>
      </c>
      <c r="D324" t="s">
        <v>1063</v>
      </c>
      <c r="E324" t="s">
        <v>367</v>
      </c>
      <c r="F324">
        <v>3132843799</v>
      </c>
      <c r="G324" t="s">
        <v>42</v>
      </c>
    </row>
    <row r="325" spans="1:8">
      <c r="A325" t="str">
        <f>HYPERLINK("#Clientes!A49","Nury Acuña")</f>
        <v>Nury Acuña</v>
      </c>
      <c r="B325" t="s">
        <v>800</v>
      </c>
      <c r="C325" t="s">
        <v>361</v>
      </c>
      <c r="D325" t="s">
        <v>1063</v>
      </c>
      <c r="E325" t="s">
        <v>367</v>
      </c>
      <c r="F325">
        <v>3132843799</v>
      </c>
      <c r="G325" t="s">
        <v>42</v>
      </c>
    </row>
    <row r="326" spans="1:8">
      <c r="A326" t="str">
        <f>HYPERLINK("#Clientes!A49","Nury Acuña")</f>
        <v>Nury Acuña</v>
      </c>
      <c r="B326" t="s">
        <v>801</v>
      </c>
      <c r="C326" t="s">
        <v>361</v>
      </c>
      <c r="D326" t="s">
        <v>1063</v>
      </c>
      <c r="E326" t="s">
        <v>367</v>
      </c>
      <c r="F326">
        <v>3132843799</v>
      </c>
      <c r="G326" t="s">
        <v>42</v>
      </c>
    </row>
    <row r="327" spans="1:8">
      <c r="A327" t="str">
        <f>HYPERLINK("#Clientes!A49","Nury Acuña")</f>
        <v>Nury Acuña</v>
      </c>
      <c r="B327" t="s">
        <v>802</v>
      </c>
      <c r="C327" t="s">
        <v>1064</v>
      </c>
      <c r="D327" t="s">
        <v>1065</v>
      </c>
      <c r="E327" t="s">
        <v>1066</v>
      </c>
      <c r="F327">
        <v>3016659845</v>
      </c>
      <c r="G327" t="s">
        <v>42</v>
      </c>
    </row>
    <row r="328" spans="1:8">
      <c r="A328" t="str">
        <f>HYPERLINK("#Clientes!A49","Nury Acuña")</f>
        <v>Nury Acuña</v>
      </c>
      <c r="B328" t="s">
        <v>803</v>
      </c>
      <c r="C328" t="s">
        <v>1064</v>
      </c>
      <c r="D328" t="s">
        <v>1065</v>
      </c>
      <c r="E328" t="s">
        <v>1066</v>
      </c>
      <c r="F328">
        <v>3016659845</v>
      </c>
      <c r="G328" t="s">
        <v>42</v>
      </c>
    </row>
    <row r="329" spans="1:8">
      <c r="A329" t="str">
        <f>HYPERLINK("#Clientes!A49","Nury Acuña")</f>
        <v>Nury Acuña</v>
      </c>
      <c r="B329" t="s">
        <v>804</v>
      </c>
      <c r="C329" t="s">
        <v>1064</v>
      </c>
      <c r="D329" t="s">
        <v>1065</v>
      </c>
      <c r="E329" t="s">
        <v>1066</v>
      </c>
      <c r="F329">
        <v>3016659845</v>
      </c>
      <c r="G329" t="s">
        <v>42</v>
      </c>
    </row>
    <row r="330" spans="1:8">
      <c r="A330" t="str">
        <f>HYPERLINK("#Clientes!A49","Nury Acuña")</f>
        <v>Nury Acuña</v>
      </c>
      <c r="B330" t="s">
        <v>805</v>
      </c>
      <c r="C330" t="s">
        <v>1064</v>
      </c>
      <c r="D330" t="s">
        <v>1065</v>
      </c>
      <c r="E330" t="s">
        <v>367</v>
      </c>
      <c r="F330">
        <v>3016659845</v>
      </c>
      <c r="G330" t="s">
        <v>42</v>
      </c>
    </row>
    <row r="331" spans="1:8">
      <c r="A331" t="str">
        <f>HYPERLINK("#Clientes!A50","D19482")</f>
        <v>D19482</v>
      </c>
      <c r="B331" t="s">
        <v>797</v>
      </c>
      <c r="C331" t="s">
        <v>1067</v>
      </c>
      <c r="D331" t="s">
        <v>1068</v>
      </c>
      <c r="E331" t="s">
        <v>1069</v>
      </c>
      <c r="F331">
        <v>3136831666</v>
      </c>
      <c r="G331" t="s">
        <v>42</v>
      </c>
    </row>
    <row r="332" spans="1:8">
      <c r="A332" t="str">
        <f>HYPERLINK("#Clientes!A50","D19482")</f>
        <v>D19482</v>
      </c>
      <c r="B332" t="s">
        <v>800</v>
      </c>
      <c r="C332" t="s">
        <v>1070</v>
      </c>
      <c r="D332" t="s">
        <v>1071</v>
      </c>
      <c r="E332" t="s">
        <v>711</v>
      </c>
      <c r="F332">
        <v>3224473803</v>
      </c>
      <c r="G332" t="s">
        <v>42</v>
      </c>
    </row>
    <row r="333" spans="1:8">
      <c r="A333" t="str">
        <f>HYPERLINK("#Clientes!A50","D19482")</f>
        <v>D19482</v>
      </c>
      <c r="B333" t="s">
        <v>801</v>
      </c>
      <c r="C333" t="s">
        <v>1070</v>
      </c>
      <c r="D333" t="s">
        <v>1071</v>
      </c>
      <c r="E333" t="s">
        <v>711</v>
      </c>
      <c r="F333">
        <v>3224473803</v>
      </c>
      <c r="G333" t="s">
        <v>42</v>
      </c>
    </row>
    <row r="334" spans="1:8">
      <c r="A334" t="str">
        <f>HYPERLINK("#Clientes!A50","D19482")</f>
        <v>D19482</v>
      </c>
      <c r="B334" t="s">
        <v>802</v>
      </c>
      <c r="C334" t="s">
        <v>1070</v>
      </c>
      <c r="D334" t="s">
        <v>1071</v>
      </c>
      <c r="E334" t="s">
        <v>711</v>
      </c>
      <c r="F334">
        <v>3224473803</v>
      </c>
      <c r="G334" t="s">
        <v>42</v>
      </c>
    </row>
    <row r="335" spans="1:8">
      <c r="A335" t="str">
        <f>HYPERLINK("#Clientes!A50","D19482")</f>
        <v>D19482</v>
      </c>
      <c r="B335" t="s">
        <v>803</v>
      </c>
      <c r="C335" t="s">
        <v>1070</v>
      </c>
      <c r="D335" t="s">
        <v>1071</v>
      </c>
      <c r="E335" t="s">
        <v>711</v>
      </c>
      <c r="F335">
        <v>3224473803</v>
      </c>
      <c r="G335" t="s">
        <v>42</v>
      </c>
    </row>
    <row r="336" spans="1:8">
      <c r="A336" t="str">
        <f>HYPERLINK("#Clientes!A50","D19482")</f>
        <v>D19482</v>
      </c>
      <c r="B336" t="s">
        <v>804</v>
      </c>
      <c r="C336" t="s">
        <v>1070</v>
      </c>
      <c r="D336" t="s">
        <v>1071</v>
      </c>
      <c r="E336" t="s">
        <v>711</v>
      </c>
      <c r="F336">
        <v>3224473803</v>
      </c>
      <c r="G336" t="s">
        <v>42</v>
      </c>
    </row>
    <row r="337" spans="1:8">
      <c r="A337" t="str">
        <f>HYPERLINK("#Clientes!A50","D19482")</f>
        <v>D19482</v>
      </c>
      <c r="B337" t="s">
        <v>805</v>
      </c>
      <c r="C337" t="s">
        <v>1070</v>
      </c>
      <c r="D337" t="s">
        <v>1071</v>
      </c>
      <c r="E337" t="s">
        <v>711</v>
      </c>
      <c r="F337">
        <v>3224473803</v>
      </c>
      <c r="G337" t="s">
        <v>42</v>
      </c>
    </row>
    <row r="338" spans="1:8">
      <c r="A338" t="str">
        <f>HYPERLINK("#Clientes!A51","Nancy Segura")</f>
        <v>Nancy Segura</v>
      </c>
      <c r="B338" t="s">
        <v>797</v>
      </c>
      <c r="C338" t="s">
        <v>1072</v>
      </c>
      <c r="D338" t="s">
        <v>1073</v>
      </c>
      <c r="E338" t="s">
        <v>382</v>
      </c>
      <c r="F338">
        <v>3003889230</v>
      </c>
      <c r="G338" t="s">
        <v>42</v>
      </c>
    </row>
    <row r="339" spans="1:8">
      <c r="A339" t="str">
        <f>HYPERLINK("#Clientes!A51","Nancy Segura")</f>
        <v>Nancy Segura</v>
      </c>
      <c r="B339" t="s">
        <v>800</v>
      </c>
      <c r="C339" t="s">
        <v>1072</v>
      </c>
      <c r="D339" t="s">
        <v>1073</v>
      </c>
      <c r="E339" t="s">
        <v>382</v>
      </c>
      <c r="F339">
        <v>3003889230</v>
      </c>
      <c r="G339" t="s">
        <v>42</v>
      </c>
    </row>
    <row r="340" spans="1:8">
      <c r="A340" t="str">
        <f>HYPERLINK("#Clientes!A51","Nancy Segura")</f>
        <v>Nancy Segura</v>
      </c>
      <c r="B340" t="s">
        <v>801</v>
      </c>
      <c r="C340" t="s">
        <v>1072</v>
      </c>
      <c r="D340" t="s">
        <v>1073</v>
      </c>
      <c r="E340" t="s">
        <v>382</v>
      </c>
      <c r="F340">
        <v>3003889230</v>
      </c>
      <c r="G340" t="s">
        <v>42</v>
      </c>
    </row>
    <row r="341" spans="1:8">
      <c r="A341" t="str">
        <f>HYPERLINK("#Clientes!A51","Nancy Segura")</f>
        <v>Nancy Segura</v>
      </c>
      <c r="B341" t="s">
        <v>802</v>
      </c>
      <c r="C341" t="s">
        <v>1072</v>
      </c>
      <c r="D341" t="s">
        <v>1073</v>
      </c>
      <c r="E341" t="s">
        <v>382</v>
      </c>
      <c r="F341">
        <v>3003889230</v>
      </c>
      <c r="G341" t="s">
        <v>42</v>
      </c>
    </row>
    <row r="342" spans="1:8">
      <c r="A342" t="str">
        <f>HYPERLINK("#Clientes!A51","Nancy Segura")</f>
        <v>Nancy Segura</v>
      </c>
      <c r="B342" t="s">
        <v>803</v>
      </c>
      <c r="C342" t="s">
        <v>1072</v>
      </c>
      <c r="D342" t="s">
        <v>1073</v>
      </c>
      <c r="E342" t="s">
        <v>382</v>
      </c>
      <c r="F342">
        <v>3003889230</v>
      </c>
      <c r="G342" t="s">
        <v>42</v>
      </c>
    </row>
    <row r="343" spans="1:8">
      <c r="A343" t="str">
        <f>HYPERLINK("#Clientes!A51","Nancy Segura")</f>
        <v>Nancy Segura</v>
      </c>
      <c r="B343" t="s">
        <v>804</v>
      </c>
      <c r="C343" t="s">
        <v>1072</v>
      </c>
      <c r="D343" t="s">
        <v>1073</v>
      </c>
      <c r="E343" t="s">
        <v>382</v>
      </c>
      <c r="F343">
        <v>3003889230</v>
      </c>
      <c r="G343" t="s">
        <v>42</v>
      </c>
    </row>
    <row r="344" spans="1:8">
      <c r="A344" t="str">
        <f>HYPERLINK("#Clientes!A51","Nancy Segura")</f>
        <v>Nancy Segura</v>
      </c>
      <c r="B344" t="s">
        <v>805</v>
      </c>
      <c r="C344" t="s">
        <v>1072</v>
      </c>
      <c r="D344" t="s">
        <v>1073</v>
      </c>
      <c r="E344" t="s">
        <v>382</v>
      </c>
      <c r="F344">
        <v>3003889230</v>
      </c>
      <c r="G344" t="s">
        <v>42</v>
      </c>
    </row>
    <row r="345" spans="1:8">
      <c r="A345" t="str">
        <f>HYPERLINK("#Clientes!A52","Librería Favila")</f>
        <v>Librería Favila</v>
      </c>
      <c r="B345" t="s">
        <v>797</v>
      </c>
      <c r="C345" t="s">
        <v>1074</v>
      </c>
      <c r="D345" t="s">
        <v>1075</v>
      </c>
      <c r="E345" t="s">
        <v>773</v>
      </c>
      <c r="F345" t="s">
        <v>772</v>
      </c>
      <c r="G345" t="s">
        <v>42</v>
      </c>
    </row>
    <row r="346" spans="1:8">
      <c r="A346" t="str">
        <f>HYPERLINK("#Clientes!A52","Librería Favila")</f>
        <v>Librería Favila</v>
      </c>
      <c r="B346" t="s">
        <v>800</v>
      </c>
      <c r="C346" t="s">
        <v>1076</v>
      </c>
      <c r="D346" t="s">
        <v>1075</v>
      </c>
      <c r="E346" t="s">
        <v>1077</v>
      </c>
      <c r="F346">
        <v>3202274947</v>
      </c>
      <c r="G346" t="s">
        <v>42</v>
      </c>
    </row>
    <row r="347" spans="1:8">
      <c r="A347" t="str">
        <f>HYPERLINK("#Clientes!A52","Librería Favila")</f>
        <v>Librería Favila</v>
      </c>
      <c r="B347" t="s">
        <v>801</v>
      </c>
      <c r="C347" t="s">
        <v>1076</v>
      </c>
      <c r="D347" t="s">
        <v>1075</v>
      </c>
      <c r="E347" t="s">
        <v>773</v>
      </c>
      <c r="F347">
        <v>3202274947</v>
      </c>
      <c r="G347" t="s">
        <v>42</v>
      </c>
    </row>
    <row r="348" spans="1:8">
      <c r="A348" t="str">
        <f>HYPERLINK("#Clientes!A52","Librería Favila")</f>
        <v>Librería Favila</v>
      </c>
      <c r="B348" t="s">
        <v>802</v>
      </c>
      <c r="C348" t="s">
        <v>1078</v>
      </c>
      <c r="D348" t="s">
        <v>579</v>
      </c>
      <c r="E348" t="s">
        <v>1079</v>
      </c>
      <c r="F348" t="s">
        <v>772</v>
      </c>
      <c r="G348" t="s">
        <v>52</v>
      </c>
    </row>
    <row r="349" spans="1:8">
      <c r="A349" t="str">
        <f>HYPERLINK("#Clientes!A52","Librería Favila")</f>
        <v>Librería Favila</v>
      </c>
      <c r="B349" t="s">
        <v>803</v>
      </c>
      <c r="C349" t="s">
        <v>1074</v>
      </c>
      <c r="D349" t="s">
        <v>1075</v>
      </c>
      <c r="E349" t="s">
        <v>773</v>
      </c>
      <c r="F349" t="s">
        <v>772</v>
      </c>
      <c r="G349" t="s">
        <v>42</v>
      </c>
    </row>
    <row r="350" spans="1:8">
      <c r="A350" t="str">
        <f>HYPERLINK("#Clientes!A52","Librería Favila")</f>
        <v>Librería Favila</v>
      </c>
      <c r="B350" t="s">
        <v>804</v>
      </c>
      <c r="C350" t="s">
        <v>1080</v>
      </c>
      <c r="D350" t="s">
        <v>1075</v>
      </c>
      <c r="E350" t="s">
        <v>1077</v>
      </c>
      <c r="F350" t="s">
        <v>772</v>
      </c>
      <c r="G350" t="s">
        <v>42</v>
      </c>
    </row>
    <row r="351" spans="1:8">
      <c r="A351" t="str">
        <f>HYPERLINK("#Clientes!A52","Librería Favila")</f>
        <v>Librería Favila</v>
      </c>
      <c r="B351" t="s">
        <v>805</v>
      </c>
      <c r="C351" t="s">
        <v>1074</v>
      </c>
      <c r="D351" t="s">
        <v>1075</v>
      </c>
      <c r="E351" t="s">
        <v>773</v>
      </c>
      <c r="F351" t="s">
        <v>772</v>
      </c>
      <c r="G351" t="s">
        <v>42</v>
      </c>
    </row>
    <row r="352" spans="1:8">
      <c r="A352" t="str">
        <f>HYPERLINK("#Clientes!A53","D19470")</f>
        <v>D19470</v>
      </c>
      <c r="B352" t="s">
        <v>797</v>
      </c>
      <c r="C352" t="s">
        <v>998</v>
      </c>
      <c r="D352" t="s">
        <v>999</v>
      </c>
      <c r="E352" t="s">
        <v>250</v>
      </c>
      <c r="F352">
        <v>3202707917</v>
      </c>
      <c r="G352" t="s">
        <v>52</v>
      </c>
    </row>
    <row r="353" spans="1:8">
      <c r="A353" t="str">
        <f>HYPERLINK("#Clientes!A53","D19470")</f>
        <v>D19470</v>
      </c>
      <c r="B353" t="s">
        <v>800</v>
      </c>
      <c r="C353" t="s">
        <v>998</v>
      </c>
      <c r="D353" t="s">
        <v>999</v>
      </c>
      <c r="E353" t="s">
        <v>250</v>
      </c>
      <c r="F353">
        <v>3202707917</v>
      </c>
      <c r="G353" t="s">
        <v>52</v>
      </c>
    </row>
    <row r="354" spans="1:8">
      <c r="A354" t="str">
        <f>HYPERLINK("#Clientes!A53","D19470")</f>
        <v>D19470</v>
      </c>
      <c r="B354" t="s">
        <v>801</v>
      </c>
      <c r="C354" t="s">
        <v>998</v>
      </c>
      <c r="D354" t="s">
        <v>999</v>
      </c>
      <c r="E354" t="s">
        <v>250</v>
      </c>
      <c r="F354">
        <v>3202707917</v>
      </c>
      <c r="G354" t="s">
        <v>52</v>
      </c>
    </row>
    <row r="355" spans="1:8">
      <c r="A355" t="str">
        <f>HYPERLINK("#Clientes!A53","D19470")</f>
        <v>D19470</v>
      </c>
      <c r="B355" t="s">
        <v>802</v>
      </c>
      <c r="C355" t="s">
        <v>998</v>
      </c>
      <c r="D355" t="s">
        <v>999</v>
      </c>
      <c r="E355" t="s">
        <v>250</v>
      </c>
      <c r="F355">
        <v>3202707917</v>
      </c>
      <c r="G355" t="s">
        <v>52</v>
      </c>
    </row>
    <row r="356" spans="1:8">
      <c r="A356" t="str">
        <f>HYPERLINK("#Clientes!A53","D19470")</f>
        <v>D19470</v>
      </c>
      <c r="B356" t="s">
        <v>803</v>
      </c>
      <c r="C356" t="s">
        <v>998</v>
      </c>
      <c r="D356" t="s">
        <v>999</v>
      </c>
      <c r="E356" t="s">
        <v>250</v>
      </c>
      <c r="F356">
        <v>3202707917</v>
      </c>
      <c r="G356" t="s">
        <v>52</v>
      </c>
    </row>
    <row r="357" spans="1:8">
      <c r="A357" t="str">
        <f>HYPERLINK("#Clientes!A53","D19470")</f>
        <v>D19470</v>
      </c>
      <c r="B357" t="s">
        <v>804</v>
      </c>
      <c r="C357" t="s">
        <v>998</v>
      </c>
      <c r="D357" t="s">
        <v>999</v>
      </c>
      <c r="E357" t="s">
        <v>250</v>
      </c>
      <c r="F357">
        <v>3202707917</v>
      </c>
      <c r="G357" t="s">
        <v>52</v>
      </c>
    </row>
    <row r="358" spans="1:8">
      <c r="A358" t="str">
        <f>HYPERLINK("#Clientes!A53","D19470")</f>
        <v>D19470</v>
      </c>
      <c r="B358" t="s">
        <v>805</v>
      </c>
      <c r="C358" t="s">
        <v>998</v>
      </c>
      <c r="D358" t="s">
        <v>999</v>
      </c>
      <c r="E358" t="s">
        <v>250</v>
      </c>
      <c r="F358">
        <v>3202707917</v>
      </c>
      <c r="G358" t="s">
        <v>52</v>
      </c>
    </row>
    <row r="359" spans="1:8">
      <c r="A359" t="str">
        <f>HYPERLINK("#Clientes!A54","C16047")</f>
        <v>C16047</v>
      </c>
      <c r="B359" t="s">
        <v>797</v>
      </c>
      <c r="C359" t="s">
        <v>399</v>
      </c>
      <c r="D359" t="s">
        <v>1081</v>
      </c>
      <c r="E359" t="s">
        <v>404</v>
      </c>
      <c r="F359">
        <v>3105060864</v>
      </c>
      <c r="G359" t="s">
        <v>52</v>
      </c>
    </row>
    <row r="360" spans="1:8">
      <c r="A360" t="str">
        <f>HYPERLINK("#Clientes!A54","C16047")</f>
        <v>C16047</v>
      </c>
      <c r="B360" t="s">
        <v>800</v>
      </c>
      <c r="C360" t="s">
        <v>1082</v>
      </c>
      <c r="D360" t="s">
        <v>1083</v>
      </c>
      <c r="E360" t="s">
        <v>404</v>
      </c>
      <c r="F360">
        <v>5534689456</v>
      </c>
      <c r="G360" t="s">
        <v>42</v>
      </c>
    </row>
    <row r="361" spans="1:8">
      <c r="A361" t="str">
        <f>HYPERLINK("#Clientes!A54","C16047")</f>
        <v>C16047</v>
      </c>
      <c r="B361" t="s">
        <v>801</v>
      </c>
      <c r="C361" t="s">
        <v>1082</v>
      </c>
      <c r="D361" t="s">
        <v>1083</v>
      </c>
      <c r="E361" t="s">
        <v>404</v>
      </c>
      <c r="F361">
        <v>5534689456</v>
      </c>
      <c r="G361" t="s">
        <v>52</v>
      </c>
    </row>
    <row r="362" spans="1:8">
      <c r="A362" t="str">
        <f>HYPERLINK("#Clientes!A54","C16047")</f>
        <v>C16047</v>
      </c>
      <c r="B362" t="s">
        <v>802</v>
      </c>
      <c r="C362" t="s">
        <v>1082</v>
      </c>
      <c r="D362" t="s">
        <v>1083</v>
      </c>
      <c r="E362" t="s">
        <v>404</v>
      </c>
      <c r="F362">
        <v>5534689456</v>
      </c>
      <c r="G362" t="s">
        <v>52</v>
      </c>
    </row>
    <row r="363" spans="1:8">
      <c r="A363" t="str">
        <f>HYPERLINK("#Clientes!A54","C16047")</f>
        <v>C16047</v>
      </c>
      <c r="B363" t="s">
        <v>803</v>
      </c>
      <c r="C363" t="s">
        <v>399</v>
      </c>
      <c r="D363" t="s">
        <v>1081</v>
      </c>
      <c r="E363" t="s">
        <v>404</v>
      </c>
      <c r="F363">
        <v>3105060864</v>
      </c>
      <c r="G363" t="s">
        <v>52</v>
      </c>
    </row>
    <row r="364" spans="1:8">
      <c r="A364" t="str">
        <f>HYPERLINK("#Clientes!A54","C16047")</f>
        <v>C16047</v>
      </c>
      <c r="B364" t="s">
        <v>804</v>
      </c>
      <c r="C364" t="s">
        <v>399</v>
      </c>
      <c r="D364" t="s">
        <v>1081</v>
      </c>
      <c r="E364" t="s">
        <v>404</v>
      </c>
      <c r="F364">
        <v>3105060864</v>
      </c>
      <c r="G364" t="s">
        <v>52</v>
      </c>
    </row>
    <row r="365" spans="1:8">
      <c r="A365" t="str">
        <f>HYPERLINK("#Clientes!A54","C16047")</f>
        <v>C16047</v>
      </c>
      <c r="B365" t="s">
        <v>805</v>
      </c>
      <c r="C365" t="s">
        <v>1082</v>
      </c>
      <c r="D365" t="s">
        <v>1083</v>
      </c>
      <c r="E365" t="s">
        <v>404</v>
      </c>
      <c r="F365">
        <v>5534689456</v>
      </c>
      <c r="G365" t="s">
        <v>52</v>
      </c>
    </row>
    <row r="366" spans="1:8">
      <c r="A366" t="str">
        <f>HYPERLINK("#Clientes!A55","José Plata")</f>
        <v>José Plata</v>
      </c>
      <c r="B366" t="s">
        <v>797</v>
      </c>
      <c r="C366" t="s">
        <v>1084</v>
      </c>
      <c r="D366" t="s">
        <v>1085</v>
      </c>
      <c r="E366" t="s">
        <v>413</v>
      </c>
      <c r="F366">
        <v>3114949952</v>
      </c>
      <c r="G366" t="s">
        <v>42</v>
      </c>
    </row>
    <row r="367" spans="1:8">
      <c r="A367" t="str">
        <f>HYPERLINK("#Clientes!A55","José Plata")</f>
        <v>José Plata</v>
      </c>
      <c r="B367" t="s">
        <v>800</v>
      </c>
      <c r="C367" t="s">
        <v>1084</v>
      </c>
      <c r="D367" t="s">
        <v>1085</v>
      </c>
      <c r="E367" t="s">
        <v>413</v>
      </c>
      <c r="F367">
        <v>3114949952</v>
      </c>
      <c r="G367" t="s">
        <v>52</v>
      </c>
    </row>
    <row r="368" spans="1:8">
      <c r="A368" t="str">
        <f>HYPERLINK("#Clientes!A55","José Plata")</f>
        <v>José Plata</v>
      </c>
      <c r="B368" t="s">
        <v>801</v>
      </c>
      <c r="C368" t="s">
        <v>1084</v>
      </c>
      <c r="D368" t="s">
        <v>1085</v>
      </c>
      <c r="E368" t="s">
        <v>413</v>
      </c>
      <c r="F368">
        <v>3114949952</v>
      </c>
      <c r="G368" t="s">
        <v>52</v>
      </c>
    </row>
    <row r="369" spans="1:8">
      <c r="A369" t="str">
        <f>HYPERLINK("#Clientes!A55","José Plata")</f>
        <v>José Plata</v>
      </c>
      <c r="B369" t="s">
        <v>802</v>
      </c>
      <c r="C369" t="s">
        <v>1084</v>
      </c>
      <c r="D369" t="s">
        <v>1085</v>
      </c>
      <c r="E369" t="s">
        <v>413</v>
      </c>
      <c r="F369">
        <v>3114949952</v>
      </c>
      <c r="G369" t="s">
        <v>52</v>
      </c>
    </row>
    <row r="370" spans="1:8">
      <c r="A370" t="str">
        <f>HYPERLINK("#Clientes!A55","José Plata")</f>
        <v>José Plata</v>
      </c>
      <c r="B370" t="s">
        <v>803</v>
      </c>
      <c r="C370" t="s">
        <v>1084</v>
      </c>
      <c r="D370" t="s">
        <v>1085</v>
      </c>
      <c r="E370" t="s">
        <v>413</v>
      </c>
      <c r="F370">
        <v>3114949952</v>
      </c>
      <c r="G370" t="s">
        <v>52</v>
      </c>
    </row>
    <row r="371" spans="1:8">
      <c r="A371" t="str">
        <f>HYPERLINK("#Clientes!A55","José Plata")</f>
        <v>José Plata</v>
      </c>
      <c r="B371" t="s">
        <v>804</v>
      </c>
      <c r="C371" t="s">
        <v>1084</v>
      </c>
      <c r="D371" t="s">
        <v>1085</v>
      </c>
      <c r="E371" t="s">
        <v>413</v>
      </c>
      <c r="F371">
        <v>3114949952</v>
      </c>
      <c r="G371" t="s">
        <v>52</v>
      </c>
    </row>
    <row r="372" spans="1:8">
      <c r="A372" t="str">
        <f>HYPERLINK("#Clientes!A55","José Plata")</f>
        <v>José Plata</v>
      </c>
      <c r="B372" t="s">
        <v>805</v>
      </c>
      <c r="C372" t="s">
        <v>1084</v>
      </c>
      <c r="D372" t="s">
        <v>1085</v>
      </c>
      <c r="E372" t="s">
        <v>413</v>
      </c>
      <c r="F372">
        <v>3114949952</v>
      </c>
      <c r="G372" t="s">
        <v>52</v>
      </c>
    </row>
    <row r="373" spans="1:8">
      <c r="A373" t="str">
        <f>HYPERLINK("#Clientes!A56","D19493")</f>
        <v>D19493</v>
      </c>
      <c r="B373" t="s">
        <v>797</v>
      </c>
      <c r="C373" t="s">
        <v>1086</v>
      </c>
      <c r="D373" t="s">
        <v>1087</v>
      </c>
      <c r="E373" t="s">
        <v>718</v>
      </c>
      <c r="F373">
        <v>3143292296</v>
      </c>
      <c r="G373" t="s">
        <v>42</v>
      </c>
    </row>
    <row r="374" spans="1:8">
      <c r="A374" t="str">
        <f>HYPERLINK("#Clientes!A56","D19493")</f>
        <v>D19493</v>
      </c>
      <c r="B374" t="s">
        <v>800</v>
      </c>
      <c r="C374" t="s">
        <v>1088</v>
      </c>
      <c r="D374" t="s">
        <v>1089</v>
      </c>
      <c r="E374" t="s">
        <v>718</v>
      </c>
      <c r="F374">
        <v>3002881109</v>
      </c>
      <c r="G374" t="s">
        <v>52</v>
      </c>
    </row>
    <row r="375" spans="1:8">
      <c r="A375" t="str">
        <f>HYPERLINK("#Clientes!A56","D19493")</f>
        <v>D19493</v>
      </c>
      <c r="B375" t="s">
        <v>801</v>
      </c>
      <c r="C375" t="s">
        <v>1086</v>
      </c>
      <c r="D375" t="s">
        <v>1087</v>
      </c>
      <c r="E375" t="s">
        <v>718</v>
      </c>
      <c r="F375">
        <v>3143292296</v>
      </c>
      <c r="G375" t="s">
        <v>52</v>
      </c>
    </row>
    <row r="376" spans="1:8">
      <c r="A376" t="str">
        <f>HYPERLINK("#Clientes!A56","D19493")</f>
        <v>D19493</v>
      </c>
      <c r="B376" t="s">
        <v>802</v>
      </c>
      <c r="C376" t="s">
        <v>1090</v>
      </c>
      <c r="D376" t="s">
        <v>1091</v>
      </c>
      <c r="E376" t="s">
        <v>1092</v>
      </c>
      <c r="F376">
        <v>3105762074</v>
      </c>
      <c r="G376" t="s">
        <v>42</v>
      </c>
    </row>
    <row r="377" spans="1:8">
      <c r="A377" t="str">
        <f>HYPERLINK("#Clientes!A56","D19493")</f>
        <v>D19493</v>
      </c>
      <c r="B377" t="s">
        <v>803</v>
      </c>
      <c r="C377" t="s">
        <v>1086</v>
      </c>
      <c r="D377" t="s">
        <v>1087</v>
      </c>
      <c r="E377" t="s">
        <v>718</v>
      </c>
      <c r="F377">
        <v>3143292296</v>
      </c>
      <c r="G377" t="s">
        <v>52</v>
      </c>
    </row>
    <row r="378" spans="1:8">
      <c r="A378" t="str">
        <f>HYPERLINK("#Clientes!A56","D19493")</f>
        <v>D19493</v>
      </c>
      <c r="B378" t="s">
        <v>804</v>
      </c>
      <c r="C378" t="s">
        <v>1086</v>
      </c>
      <c r="D378" t="s">
        <v>1087</v>
      </c>
      <c r="E378" t="s">
        <v>718</v>
      </c>
      <c r="F378">
        <v>3143292296</v>
      </c>
      <c r="G378" t="s">
        <v>52</v>
      </c>
    </row>
    <row r="379" spans="1:8">
      <c r="A379" t="str">
        <f>HYPERLINK("#Clientes!A56","D19493")</f>
        <v>D19493</v>
      </c>
      <c r="B379" t="s">
        <v>805</v>
      </c>
      <c r="C379" t="s">
        <v>1086</v>
      </c>
      <c r="D379" t="s">
        <v>1087</v>
      </c>
      <c r="E379" t="s">
        <v>718</v>
      </c>
      <c r="F379">
        <v>3143292296</v>
      </c>
      <c r="G379" t="s">
        <v>52</v>
      </c>
    </row>
    <row r="380" spans="1:8">
      <c r="A380" t="str">
        <f>HYPERLINK("#Clientes!A57","D20086")</f>
        <v>D20086</v>
      </c>
      <c r="B380" t="s">
        <v>797</v>
      </c>
      <c r="C380" t="s">
        <v>1093</v>
      </c>
      <c r="D380" t="s">
        <v>1094</v>
      </c>
      <c r="E380" t="s">
        <v>1095</v>
      </c>
      <c r="F380" t="s">
        <v>724</v>
      </c>
      <c r="G380" t="s">
        <v>42</v>
      </c>
    </row>
    <row r="381" spans="1:8">
      <c r="A381" t="str">
        <f>HYPERLINK("#Clientes!A57","D20086")</f>
        <v>D20086</v>
      </c>
      <c r="B381" t="s">
        <v>800</v>
      </c>
      <c r="C381" t="s">
        <v>1096</v>
      </c>
      <c r="D381" t="s">
        <v>1097</v>
      </c>
      <c r="E381" t="s">
        <v>1098</v>
      </c>
      <c r="F381" t="s">
        <v>724</v>
      </c>
      <c r="G381" t="s">
        <v>42</v>
      </c>
    </row>
    <row r="382" spans="1:8">
      <c r="A382" t="str">
        <f>HYPERLINK("#Clientes!A57","D20086")</f>
        <v>D20086</v>
      </c>
      <c r="B382" t="s">
        <v>801</v>
      </c>
      <c r="C382" t="s">
        <v>1093</v>
      </c>
      <c r="D382" t="s">
        <v>1094</v>
      </c>
      <c r="E382" t="s">
        <v>1095</v>
      </c>
      <c r="F382" t="s">
        <v>724</v>
      </c>
      <c r="G382" t="s">
        <v>42</v>
      </c>
    </row>
    <row r="383" spans="1:8">
      <c r="A383" t="str">
        <f>HYPERLINK("#Clientes!A57","D20086")</f>
        <v>D20086</v>
      </c>
      <c r="B383" t="s">
        <v>802</v>
      </c>
      <c r="C383" t="s">
        <v>1099</v>
      </c>
      <c r="D383" t="s">
        <v>1100</v>
      </c>
      <c r="E383" t="s">
        <v>1101</v>
      </c>
      <c r="F383">
        <v>3124389821</v>
      </c>
      <c r="G383" t="s">
        <v>42</v>
      </c>
    </row>
    <row r="384" spans="1:8">
      <c r="A384" t="str">
        <f>HYPERLINK("#Clientes!A57","D20086")</f>
        <v>D20086</v>
      </c>
      <c r="B384" t="s">
        <v>803</v>
      </c>
      <c r="C384" t="s">
        <v>1093</v>
      </c>
      <c r="D384" t="s">
        <v>1094</v>
      </c>
      <c r="E384" t="s">
        <v>725</v>
      </c>
      <c r="F384">
        <v>3015410533</v>
      </c>
      <c r="G384" t="s">
        <v>42</v>
      </c>
    </row>
    <row r="385" spans="1:8">
      <c r="A385" t="str">
        <f>HYPERLINK("#Clientes!A57","D20086")</f>
        <v>D20086</v>
      </c>
      <c r="B385" t="s">
        <v>804</v>
      </c>
      <c r="C385" t="s">
        <v>1093</v>
      </c>
      <c r="D385" t="s">
        <v>1094</v>
      </c>
      <c r="E385" t="s">
        <v>1095</v>
      </c>
      <c r="F385">
        <v>3015410533</v>
      </c>
      <c r="G385" t="s">
        <v>42</v>
      </c>
    </row>
    <row r="386" spans="1:8">
      <c r="A386" t="str">
        <f>HYPERLINK("#Clientes!A57","D20086")</f>
        <v>D20086</v>
      </c>
      <c r="B386" t="s">
        <v>805</v>
      </c>
      <c r="C386" t="s">
        <v>1102</v>
      </c>
      <c r="D386" t="s">
        <v>1103</v>
      </c>
      <c r="E386" t="s">
        <v>1095</v>
      </c>
      <c r="F386" t="s">
        <v>724</v>
      </c>
      <c r="G386" t="s">
        <v>42</v>
      </c>
    </row>
    <row r="387" spans="1:8">
      <c r="A387" t="str">
        <f>HYPERLINK("#Clientes!A58","Sebastian Zuluaga")</f>
        <v>Sebastian Zuluaga</v>
      </c>
      <c r="B387" t="s">
        <v>797</v>
      </c>
      <c r="C387" t="s">
        <v>428</v>
      </c>
      <c r="D387" t="s">
        <v>1104</v>
      </c>
      <c r="E387" t="s">
        <v>1105</v>
      </c>
      <c r="F387">
        <v>3167635890</v>
      </c>
      <c r="G387" t="s">
        <v>52</v>
      </c>
    </row>
    <row r="388" spans="1:8">
      <c r="A388" t="str">
        <f>HYPERLINK("#Clientes!A58","Sebastian Zuluaga")</f>
        <v>Sebastian Zuluaga</v>
      </c>
      <c r="B388" t="s">
        <v>800</v>
      </c>
      <c r="C388" t="s">
        <v>428</v>
      </c>
      <c r="D388" t="s">
        <v>1104</v>
      </c>
      <c r="E388" t="s">
        <v>1105</v>
      </c>
      <c r="F388">
        <v>3167635890</v>
      </c>
      <c r="G388" t="s">
        <v>42</v>
      </c>
    </row>
    <row r="389" spans="1:8">
      <c r="A389" t="str">
        <f>HYPERLINK("#Clientes!A58","Sebastian Zuluaga")</f>
        <v>Sebastian Zuluaga</v>
      </c>
      <c r="B389" t="s">
        <v>801</v>
      </c>
      <c r="C389" t="s">
        <v>428</v>
      </c>
      <c r="D389" t="s">
        <v>1104</v>
      </c>
      <c r="E389" t="s">
        <v>1105</v>
      </c>
      <c r="F389">
        <v>3167635890</v>
      </c>
      <c r="G389" t="s">
        <v>52</v>
      </c>
    </row>
    <row r="390" spans="1:8">
      <c r="A390" t="str">
        <f>HYPERLINK("#Clientes!A58","Sebastian Zuluaga")</f>
        <v>Sebastian Zuluaga</v>
      </c>
      <c r="B390" t="s">
        <v>802</v>
      </c>
      <c r="C390" t="s">
        <v>613</v>
      </c>
      <c r="D390" t="s">
        <v>1106</v>
      </c>
      <c r="E390" t="s">
        <v>1107</v>
      </c>
      <c r="F390">
        <v>3163646223</v>
      </c>
      <c r="G390" t="s">
        <v>52</v>
      </c>
    </row>
    <row r="391" spans="1:8">
      <c r="A391" t="str">
        <f>HYPERLINK("#Clientes!A58","Sebastian Zuluaga")</f>
        <v>Sebastian Zuluaga</v>
      </c>
      <c r="B391" t="s">
        <v>803</v>
      </c>
      <c r="C391" t="s">
        <v>428</v>
      </c>
      <c r="D391" t="s">
        <v>1104</v>
      </c>
      <c r="E391" t="s">
        <v>1105</v>
      </c>
      <c r="F391">
        <v>3167635890</v>
      </c>
      <c r="G391" t="s">
        <v>52</v>
      </c>
    </row>
    <row r="392" spans="1:8">
      <c r="A392" t="str">
        <f>HYPERLINK("#Clientes!A58","Sebastian Zuluaga")</f>
        <v>Sebastian Zuluaga</v>
      </c>
      <c r="B392" t="s">
        <v>804</v>
      </c>
      <c r="C392" t="s">
        <v>1108</v>
      </c>
      <c r="D392" t="s">
        <v>1109</v>
      </c>
      <c r="E392" t="s">
        <v>1110</v>
      </c>
      <c r="F392">
        <v>3016818942</v>
      </c>
      <c r="G392" t="s">
        <v>52</v>
      </c>
    </row>
    <row r="393" spans="1:8">
      <c r="A393" t="str">
        <f>HYPERLINK("#Clientes!A58","Sebastian Zuluaga")</f>
        <v>Sebastian Zuluaga</v>
      </c>
      <c r="B393" t="s">
        <v>805</v>
      </c>
      <c r="C393" t="s">
        <v>428</v>
      </c>
      <c r="D393" t="s">
        <v>1104</v>
      </c>
      <c r="E393" t="s">
        <v>1105</v>
      </c>
      <c r="F393">
        <v>3167635890</v>
      </c>
      <c r="G393" t="s">
        <v>52</v>
      </c>
    </row>
    <row r="394" spans="1:8">
      <c r="A394" t="str">
        <f>HYPERLINK("#Clientes!A59","ENTRE LÍNEAS LIBRERÍA")</f>
        <v>ENTRE LÍNEAS LIBRERÍA</v>
      </c>
      <c r="B394" t="s">
        <v>797</v>
      </c>
      <c r="C394" t="s">
        <v>1111</v>
      </c>
      <c r="D394" t="s">
        <v>1112</v>
      </c>
      <c r="E394" t="s">
        <v>1113</v>
      </c>
      <c r="F394" t="s">
        <v>1114</v>
      </c>
      <c r="G394" t="s">
        <v>42</v>
      </c>
    </row>
    <row r="395" spans="1:8">
      <c r="A395" t="str">
        <f>HYPERLINK("#Clientes!A59","ENTRE LÍNEAS LIBRERÍA")</f>
        <v>ENTRE LÍNEAS LIBRERÍA</v>
      </c>
      <c r="B395" t="s">
        <v>800</v>
      </c>
      <c r="C395" t="s">
        <v>1115</v>
      </c>
      <c r="D395" t="s">
        <v>1116</v>
      </c>
      <c r="E395" t="s">
        <v>1117</v>
      </c>
      <c r="F395" t="s">
        <v>1118</v>
      </c>
      <c r="G395" t="s">
        <v>42</v>
      </c>
    </row>
    <row r="396" spans="1:8">
      <c r="A396" t="str">
        <f>HYPERLINK("#Clientes!A59","ENTRE LÍNEAS LIBRERÍA")</f>
        <v>ENTRE LÍNEAS LIBRERÍA</v>
      </c>
      <c r="B396" t="s">
        <v>801</v>
      </c>
      <c r="C396" t="s">
        <v>1111</v>
      </c>
      <c r="D396" t="s">
        <v>1112</v>
      </c>
      <c r="E396" t="s">
        <v>1113</v>
      </c>
      <c r="F396" t="s">
        <v>1118</v>
      </c>
      <c r="G396" t="s">
        <v>42</v>
      </c>
    </row>
    <row r="397" spans="1:8">
      <c r="A397" t="str">
        <f>HYPERLINK("#Clientes!A59","ENTRE LÍNEAS LIBRERÍA")</f>
        <v>ENTRE LÍNEAS LIBRERÍA</v>
      </c>
      <c r="B397" t="s">
        <v>802</v>
      </c>
      <c r="C397" t="s">
        <v>1111</v>
      </c>
      <c r="D397" t="s">
        <v>1112</v>
      </c>
      <c r="E397" t="s">
        <v>1113</v>
      </c>
      <c r="F397" t="s">
        <v>1118</v>
      </c>
      <c r="G397" t="s">
        <v>42</v>
      </c>
    </row>
    <row r="398" spans="1:8">
      <c r="A398" t="str">
        <f>HYPERLINK("#Clientes!A59","ENTRE LÍNEAS LIBRERÍA")</f>
        <v>ENTRE LÍNEAS LIBRERÍA</v>
      </c>
      <c r="B398" t="s">
        <v>803</v>
      </c>
      <c r="C398" t="s">
        <v>1111</v>
      </c>
      <c r="D398" t="s">
        <v>1119</v>
      </c>
      <c r="E398" t="s">
        <v>1113</v>
      </c>
      <c r="F398" t="s">
        <v>1118</v>
      </c>
      <c r="G398" t="s">
        <v>42</v>
      </c>
    </row>
    <row r="399" spans="1:8">
      <c r="A399" t="str">
        <f>HYPERLINK("#Clientes!A59","ENTRE LÍNEAS LIBRERÍA")</f>
        <v>ENTRE LÍNEAS LIBRERÍA</v>
      </c>
      <c r="B399" t="s">
        <v>804</v>
      </c>
      <c r="C399" t="s">
        <v>1111</v>
      </c>
      <c r="D399" t="s">
        <v>1119</v>
      </c>
      <c r="E399" t="s">
        <v>1113</v>
      </c>
      <c r="F399" t="s">
        <v>1118</v>
      </c>
      <c r="G399" t="s">
        <v>42</v>
      </c>
    </row>
    <row r="400" spans="1:8">
      <c r="A400" t="str">
        <f>HYPERLINK("#Clientes!A59","ENTRE LÍNEAS LIBRERÍA")</f>
        <v>ENTRE LÍNEAS LIBRERÍA</v>
      </c>
      <c r="B400" t="s">
        <v>805</v>
      </c>
      <c r="C400" t="s">
        <v>1111</v>
      </c>
      <c r="D400" t="s">
        <v>1112</v>
      </c>
      <c r="E400" t="s">
        <v>1113</v>
      </c>
      <c r="F400" t="s">
        <v>1118</v>
      </c>
      <c r="G400" t="s">
        <v>42</v>
      </c>
    </row>
    <row r="401" spans="1:8">
      <c r="A401" t="str">
        <f>HYPERLINK("#Clientes!A60","LIBRERÍA TINTO Y TINTA")</f>
        <v>LIBRERÍA TINTO Y TINTA</v>
      </c>
      <c r="B401" t="s">
        <v>797</v>
      </c>
      <c r="C401" t="s">
        <v>1120</v>
      </c>
      <c r="D401" t="s">
        <v>1121</v>
      </c>
      <c r="E401" t="s">
        <v>754</v>
      </c>
      <c r="F401" t="s">
        <v>753</v>
      </c>
      <c r="G401" t="s">
        <v>42</v>
      </c>
    </row>
    <row r="402" spans="1:8">
      <c r="A402" t="str">
        <f>HYPERLINK("#Clientes!A60","LIBRERÍA TINTO Y TINTA")</f>
        <v>LIBRERÍA TINTO Y TINTA</v>
      </c>
      <c r="B402" t="s">
        <v>800</v>
      </c>
      <c r="C402" t="s">
        <v>1120</v>
      </c>
      <c r="D402" t="s">
        <v>1121</v>
      </c>
      <c r="E402" t="s">
        <v>754</v>
      </c>
      <c r="F402" t="s">
        <v>753</v>
      </c>
      <c r="G402" t="s">
        <v>42</v>
      </c>
    </row>
    <row r="403" spans="1:8">
      <c r="A403" t="str">
        <f>HYPERLINK("#Clientes!A60","LIBRERÍA TINTO Y TINTA")</f>
        <v>LIBRERÍA TINTO Y TINTA</v>
      </c>
      <c r="B403" t="s">
        <v>801</v>
      </c>
      <c r="C403" t="s">
        <v>1120</v>
      </c>
      <c r="D403" t="s">
        <v>1121</v>
      </c>
      <c r="E403" t="s">
        <v>754</v>
      </c>
      <c r="F403" t="s">
        <v>753</v>
      </c>
      <c r="G403" t="s">
        <v>42</v>
      </c>
    </row>
    <row r="404" spans="1:8">
      <c r="A404" t="str">
        <f>HYPERLINK("#Clientes!A60","LIBRERÍA TINTO Y TINTA")</f>
        <v>LIBRERÍA TINTO Y TINTA</v>
      </c>
      <c r="B404" t="s">
        <v>802</v>
      </c>
      <c r="C404" t="s">
        <v>1120</v>
      </c>
      <c r="D404" t="s">
        <v>1121</v>
      </c>
      <c r="E404" t="s">
        <v>754</v>
      </c>
      <c r="F404" t="s">
        <v>753</v>
      </c>
      <c r="G404" t="s">
        <v>42</v>
      </c>
    </row>
    <row r="405" spans="1:8">
      <c r="A405" t="str">
        <f>HYPERLINK("#Clientes!A60","LIBRERÍA TINTO Y TINTA")</f>
        <v>LIBRERÍA TINTO Y TINTA</v>
      </c>
      <c r="B405" t="s">
        <v>803</v>
      </c>
      <c r="C405" t="s">
        <v>1120</v>
      </c>
      <c r="D405" t="s">
        <v>1121</v>
      </c>
      <c r="E405" t="s">
        <v>754</v>
      </c>
      <c r="F405" t="s">
        <v>753</v>
      </c>
      <c r="G405" t="s">
        <v>42</v>
      </c>
    </row>
    <row r="406" spans="1:8">
      <c r="A406" t="str">
        <f>HYPERLINK("#Clientes!A60","LIBRERÍA TINTO Y TINTA")</f>
        <v>LIBRERÍA TINTO Y TINTA</v>
      </c>
      <c r="B406" t="s">
        <v>804</v>
      </c>
      <c r="C406" t="s">
        <v>1120</v>
      </c>
      <c r="D406" t="s">
        <v>1121</v>
      </c>
      <c r="E406" t="s">
        <v>754</v>
      </c>
      <c r="F406" t="s">
        <v>753</v>
      </c>
      <c r="G406" t="s">
        <v>42</v>
      </c>
    </row>
    <row r="407" spans="1:8">
      <c r="A407" t="str">
        <f>HYPERLINK("#Clientes!A60","LIBRERÍA TINTO Y TINTA")</f>
        <v>LIBRERÍA TINTO Y TINTA</v>
      </c>
      <c r="B407" t="s">
        <v>805</v>
      </c>
      <c r="C407" t="s">
        <v>1120</v>
      </c>
      <c r="D407" t="s">
        <v>1121</v>
      </c>
      <c r="E407" t="s">
        <v>754</v>
      </c>
      <c r="F407" t="s">
        <v>753</v>
      </c>
      <c r="G407" t="s">
        <v>42</v>
      </c>
    </row>
    <row r="408" spans="1:8">
      <c r="A408" t="str">
        <f>HYPERLINK("#Clientes!A61","D54165")</f>
        <v>D54165</v>
      </c>
      <c r="B408" t="s">
        <v>797</v>
      </c>
      <c r="C408" t="s">
        <v>452</v>
      </c>
      <c r="D408" t="s">
        <v>1122</v>
      </c>
      <c r="E408" t="s">
        <v>1123</v>
      </c>
      <c r="F408">
        <v>3224701134</v>
      </c>
      <c r="G408" t="s">
        <v>42</v>
      </c>
    </row>
    <row r="409" spans="1:8">
      <c r="A409" t="str">
        <f>HYPERLINK("#Clientes!A61","D54165")</f>
        <v>D54165</v>
      </c>
      <c r="B409" t="s">
        <v>800</v>
      </c>
      <c r="C409" t="s">
        <v>452</v>
      </c>
      <c r="D409" t="s">
        <v>1122</v>
      </c>
      <c r="E409" t="s">
        <v>1123</v>
      </c>
      <c r="F409">
        <v>3224701134</v>
      </c>
      <c r="G409" t="s">
        <v>42</v>
      </c>
    </row>
    <row r="410" spans="1:8">
      <c r="A410" t="str">
        <f>HYPERLINK("#Clientes!A61","D54165")</f>
        <v>D54165</v>
      </c>
      <c r="B410" t="s">
        <v>801</v>
      </c>
      <c r="C410" t="s">
        <v>452</v>
      </c>
      <c r="D410" t="s">
        <v>1122</v>
      </c>
      <c r="E410" t="s">
        <v>1123</v>
      </c>
      <c r="F410">
        <v>3224701134</v>
      </c>
      <c r="G410" t="s">
        <v>42</v>
      </c>
    </row>
    <row r="411" spans="1:8">
      <c r="A411" t="str">
        <f>HYPERLINK("#Clientes!A61","D54165")</f>
        <v>D54165</v>
      </c>
      <c r="B411" t="s">
        <v>802</v>
      </c>
      <c r="C411" t="s">
        <v>452</v>
      </c>
      <c r="D411" t="s">
        <v>1122</v>
      </c>
      <c r="E411" t="s">
        <v>1123</v>
      </c>
      <c r="F411">
        <v>3224701134</v>
      </c>
      <c r="G411" t="s">
        <v>42</v>
      </c>
    </row>
    <row r="412" spans="1:8">
      <c r="A412" t="str">
        <f>HYPERLINK("#Clientes!A61","D54165")</f>
        <v>D54165</v>
      </c>
      <c r="B412" t="s">
        <v>803</v>
      </c>
      <c r="C412" t="s">
        <v>452</v>
      </c>
      <c r="D412" t="s">
        <v>1122</v>
      </c>
      <c r="E412" t="s">
        <v>456</v>
      </c>
      <c r="F412">
        <v>3224701134</v>
      </c>
      <c r="G412" t="s">
        <v>42</v>
      </c>
    </row>
    <row r="413" spans="1:8">
      <c r="A413" t="str">
        <f>HYPERLINK("#Clientes!A61","D54165")</f>
        <v>D54165</v>
      </c>
      <c r="B413" t="s">
        <v>804</v>
      </c>
      <c r="C413" t="s">
        <v>452</v>
      </c>
      <c r="D413" t="s">
        <v>1122</v>
      </c>
      <c r="E413" t="s">
        <v>1123</v>
      </c>
      <c r="F413">
        <v>3224701134</v>
      </c>
      <c r="G413" t="s">
        <v>42</v>
      </c>
    </row>
    <row r="414" spans="1:8">
      <c r="A414" t="str">
        <f>HYPERLINK("#Clientes!A61","D54165")</f>
        <v>D54165</v>
      </c>
      <c r="B414" t="s">
        <v>805</v>
      </c>
      <c r="C414" t="s">
        <v>452</v>
      </c>
      <c r="D414" t="s">
        <v>1122</v>
      </c>
      <c r="E414" t="s">
        <v>1123</v>
      </c>
      <c r="F414">
        <v>3224701134</v>
      </c>
      <c r="G414" t="s">
        <v>42</v>
      </c>
    </row>
    <row r="415" spans="1:8">
      <c r="A415" t="str">
        <f>HYPERLINK("#Clientes!A62","PROSA DEL MUNDO ESPACIO EDUCATIVO Y CULTURAL - LIBRERÍA")</f>
        <v>PROSA DEL MUNDO ESPACIO EDUCATIVO Y CULTURAL - LIBRERÍA</v>
      </c>
      <c r="B415" t="s">
        <v>797</v>
      </c>
      <c r="C415" t="s">
        <v>1124</v>
      </c>
      <c r="D415" t="s">
        <v>296</v>
      </c>
      <c r="E415" t="s">
        <v>300</v>
      </c>
      <c r="F415">
        <v>3124204273</v>
      </c>
      <c r="G415" t="s">
        <v>42</v>
      </c>
    </row>
    <row r="416" spans="1:8">
      <c r="A416" t="str">
        <f>HYPERLINK("#Clientes!A62","PROSA DEL MUNDO ESPACIO EDUCATIVO Y CULTURAL - LIBRERÍA")</f>
        <v>PROSA DEL MUNDO ESPACIO EDUCATIVO Y CULTURAL - LIBRERÍA</v>
      </c>
      <c r="B416" t="s">
        <v>800</v>
      </c>
      <c r="C416" t="s">
        <v>1019</v>
      </c>
      <c r="D416" t="s">
        <v>1020</v>
      </c>
      <c r="E416" t="s">
        <v>1021</v>
      </c>
      <c r="F416">
        <v>3124204273</v>
      </c>
      <c r="G416" t="s">
        <v>52</v>
      </c>
    </row>
    <row r="417" spans="1:8">
      <c r="A417" t="str">
        <f>HYPERLINK("#Clientes!A62","PROSA DEL MUNDO ESPACIO EDUCATIVO Y CULTURAL - LIBRERÍA")</f>
        <v>PROSA DEL MUNDO ESPACIO EDUCATIVO Y CULTURAL - LIBRERÍA</v>
      </c>
      <c r="B417" t="s">
        <v>801</v>
      </c>
      <c r="C417" t="s">
        <v>1124</v>
      </c>
      <c r="D417" t="s">
        <v>296</v>
      </c>
      <c r="E417" t="s">
        <v>300</v>
      </c>
      <c r="F417">
        <v>3124204273</v>
      </c>
      <c r="G417" t="s">
        <v>42</v>
      </c>
    </row>
    <row r="418" spans="1:8">
      <c r="A418" t="str">
        <f>HYPERLINK("#Clientes!A62","PROSA DEL MUNDO ESPACIO EDUCATIVO Y CULTURAL - LIBRERÍA")</f>
        <v>PROSA DEL MUNDO ESPACIO EDUCATIVO Y CULTURAL - LIBRERÍA</v>
      </c>
      <c r="B418" t="s">
        <v>802</v>
      </c>
      <c r="C418" t="s">
        <v>294</v>
      </c>
      <c r="D418" t="s">
        <v>1125</v>
      </c>
      <c r="E418" t="s">
        <v>300</v>
      </c>
      <c r="F418">
        <v>3124204273</v>
      </c>
      <c r="G418" t="s">
        <v>42</v>
      </c>
    </row>
    <row r="419" spans="1:8">
      <c r="A419" t="str">
        <f>HYPERLINK("#Clientes!A62","PROSA DEL MUNDO ESPACIO EDUCATIVO Y CULTURAL - LIBRERÍA")</f>
        <v>PROSA DEL MUNDO ESPACIO EDUCATIVO Y CULTURAL - LIBRERÍA</v>
      </c>
      <c r="B419" t="s">
        <v>803</v>
      </c>
      <c r="C419" t="s">
        <v>294</v>
      </c>
      <c r="D419" t="s">
        <v>296</v>
      </c>
      <c r="E419" t="s">
        <v>300</v>
      </c>
      <c r="F419">
        <v>3124204273</v>
      </c>
      <c r="G419" t="s">
        <v>42</v>
      </c>
    </row>
    <row r="420" spans="1:8">
      <c r="A420" t="str">
        <f>HYPERLINK("#Clientes!A62","PROSA DEL MUNDO ESPACIO EDUCATIVO Y CULTURAL - LIBRERÍA")</f>
        <v>PROSA DEL MUNDO ESPACIO EDUCATIVO Y CULTURAL - LIBRERÍA</v>
      </c>
      <c r="B420" t="s">
        <v>804</v>
      </c>
      <c r="C420" t="s">
        <v>294</v>
      </c>
      <c r="D420" t="s">
        <v>296</v>
      </c>
      <c r="E420" t="s">
        <v>300</v>
      </c>
      <c r="F420">
        <v>3124204273</v>
      </c>
      <c r="G420" t="s">
        <v>42</v>
      </c>
    </row>
    <row r="421" spans="1:8">
      <c r="A421" t="str">
        <f>HYPERLINK("#Clientes!A62","PROSA DEL MUNDO ESPACIO EDUCATIVO Y CULTURAL - LIBRERÍA")</f>
        <v>PROSA DEL MUNDO ESPACIO EDUCATIVO Y CULTURAL - LIBRERÍA</v>
      </c>
      <c r="B421" t="s">
        <v>805</v>
      </c>
      <c r="C421" t="s">
        <v>1124</v>
      </c>
      <c r="D421" t="s">
        <v>296</v>
      </c>
      <c r="E421" t="s">
        <v>300</v>
      </c>
      <c r="F421">
        <v>3124204273</v>
      </c>
      <c r="G421" t="s">
        <v>42</v>
      </c>
    </row>
    <row r="422" spans="1:8">
      <c r="A422" t="str">
        <f>HYPERLINK("#Clientes!A63","D19920")</f>
        <v>D19920</v>
      </c>
      <c r="B422" t="s">
        <v>797</v>
      </c>
      <c r="C422" t="s">
        <v>601</v>
      </c>
      <c r="D422" t="s">
        <v>1126</v>
      </c>
      <c r="E422" t="s">
        <v>1127</v>
      </c>
      <c r="F422">
        <v>3194084025</v>
      </c>
      <c r="G422" t="s">
        <v>42</v>
      </c>
    </row>
    <row r="423" spans="1:8">
      <c r="A423" t="str">
        <f>HYPERLINK("#Clientes!A63","D19920")</f>
        <v>D19920</v>
      </c>
      <c r="B423" t="s">
        <v>800</v>
      </c>
      <c r="C423" t="s">
        <v>601</v>
      </c>
      <c r="D423" t="s">
        <v>1126</v>
      </c>
      <c r="E423" t="s">
        <v>1127</v>
      </c>
      <c r="F423">
        <v>3194084025</v>
      </c>
      <c r="G423" t="s">
        <v>42</v>
      </c>
    </row>
    <row r="424" spans="1:8">
      <c r="A424" t="str">
        <f>HYPERLINK("#Clientes!A63","D19920")</f>
        <v>D19920</v>
      </c>
      <c r="B424" t="s">
        <v>801</v>
      </c>
      <c r="C424" t="s">
        <v>601</v>
      </c>
      <c r="D424" t="s">
        <v>1126</v>
      </c>
      <c r="E424" t="s">
        <v>1127</v>
      </c>
      <c r="F424">
        <v>3194084025</v>
      </c>
      <c r="G424" t="s">
        <v>42</v>
      </c>
    </row>
    <row r="425" spans="1:8">
      <c r="A425" t="str">
        <f>HYPERLINK("#Clientes!A63","D19920")</f>
        <v>D19920</v>
      </c>
      <c r="B425" t="s">
        <v>802</v>
      </c>
      <c r="C425" t="s">
        <v>1128</v>
      </c>
      <c r="D425" t="s">
        <v>1129</v>
      </c>
      <c r="E425" t="s">
        <v>1130</v>
      </c>
      <c r="F425">
        <v>3133485128</v>
      </c>
      <c r="G425" t="s">
        <v>42</v>
      </c>
    </row>
    <row r="426" spans="1:8">
      <c r="A426" t="str">
        <f>HYPERLINK("#Clientes!A63","D19920")</f>
        <v>D19920</v>
      </c>
      <c r="B426" t="s">
        <v>803</v>
      </c>
      <c r="C426" t="s">
        <v>1128</v>
      </c>
      <c r="D426" t="s">
        <v>1129</v>
      </c>
      <c r="E426" t="s">
        <v>1130</v>
      </c>
      <c r="F426">
        <v>3133485128</v>
      </c>
      <c r="G426" t="s">
        <v>42</v>
      </c>
    </row>
    <row r="427" spans="1:8">
      <c r="A427" t="str">
        <f>HYPERLINK("#Clientes!A63","D19920")</f>
        <v>D19920</v>
      </c>
      <c r="B427" t="s">
        <v>804</v>
      </c>
      <c r="C427" t="s">
        <v>1128</v>
      </c>
      <c r="D427" t="s">
        <v>1129</v>
      </c>
      <c r="E427" t="s">
        <v>1130</v>
      </c>
      <c r="F427">
        <v>3133485128</v>
      </c>
      <c r="G427" t="s">
        <v>42</v>
      </c>
    </row>
    <row r="428" spans="1:8">
      <c r="A428" t="str">
        <f>HYPERLINK("#Clientes!A63","D19920")</f>
        <v>D19920</v>
      </c>
      <c r="B428" t="s">
        <v>805</v>
      </c>
      <c r="C428" t="s">
        <v>601</v>
      </c>
      <c r="D428" t="s">
        <v>1126</v>
      </c>
      <c r="E428" t="s">
        <v>1127</v>
      </c>
      <c r="F428">
        <v>3194084025</v>
      </c>
      <c r="G428" t="s">
        <v>42</v>
      </c>
    </row>
    <row r="429" spans="1:8">
      <c r="A429" t="str">
        <f>HYPERLINK("#Clientes!A64","Marian Rodriguez")</f>
        <v>Marian Rodriguez</v>
      </c>
      <c r="B429" t="s">
        <v>797</v>
      </c>
      <c r="C429" t="s">
        <v>1131</v>
      </c>
      <c r="D429" t="s">
        <v>1132</v>
      </c>
      <c r="E429" t="s">
        <v>1133</v>
      </c>
      <c r="F429">
        <v>3103394551</v>
      </c>
      <c r="G429" t="s">
        <v>42</v>
      </c>
    </row>
    <row r="430" spans="1:8">
      <c r="A430" t="str">
        <f>HYPERLINK("#Clientes!A64","Marian Rodriguez")</f>
        <v>Marian Rodriguez</v>
      </c>
      <c r="B430" t="s">
        <v>800</v>
      </c>
      <c r="C430" t="s">
        <v>743</v>
      </c>
      <c r="D430" t="s">
        <v>1134</v>
      </c>
      <c r="E430" t="s">
        <v>476</v>
      </c>
      <c r="F430">
        <v>3044832310</v>
      </c>
      <c r="G430" t="s">
        <v>42</v>
      </c>
    </row>
    <row r="431" spans="1:8">
      <c r="A431" t="str">
        <f>HYPERLINK("#Clientes!A64","Marian Rodriguez")</f>
        <v>Marian Rodriguez</v>
      </c>
      <c r="B431" t="s">
        <v>801</v>
      </c>
      <c r="C431" t="s">
        <v>1131</v>
      </c>
      <c r="D431" t="s">
        <v>1132</v>
      </c>
      <c r="E431" t="s">
        <v>1133</v>
      </c>
      <c r="F431">
        <v>3103394551</v>
      </c>
      <c r="G431" t="s">
        <v>42</v>
      </c>
    </row>
    <row r="432" spans="1:8">
      <c r="A432" t="str">
        <f>HYPERLINK("#Clientes!A64","Marian Rodriguez")</f>
        <v>Marian Rodriguez</v>
      </c>
      <c r="B432" t="s">
        <v>802</v>
      </c>
      <c r="C432" t="s">
        <v>1131</v>
      </c>
      <c r="D432" t="s">
        <v>1132</v>
      </c>
      <c r="E432" t="s">
        <v>476</v>
      </c>
      <c r="F432">
        <v>3103394551</v>
      </c>
      <c r="G432" t="s">
        <v>42</v>
      </c>
    </row>
    <row r="433" spans="1:8">
      <c r="A433" t="str">
        <f>HYPERLINK("#Clientes!A64","Marian Rodriguez")</f>
        <v>Marian Rodriguez</v>
      </c>
      <c r="B433" t="s">
        <v>803</v>
      </c>
      <c r="C433" t="s">
        <v>1131</v>
      </c>
      <c r="D433" t="s">
        <v>1132</v>
      </c>
      <c r="E433" t="s">
        <v>476</v>
      </c>
      <c r="F433">
        <v>3103394551</v>
      </c>
      <c r="G433" t="s">
        <v>42</v>
      </c>
    </row>
    <row r="434" spans="1:8">
      <c r="A434" t="str">
        <f>HYPERLINK("#Clientes!A64","Marian Rodriguez")</f>
        <v>Marian Rodriguez</v>
      </c>
      <c r="B434" t="s">
        <v>804</v>
      </c>
      <c r="C434" t="s">
        <v>1131</v>
      </c>
      <c r="D434" t="s">
        <v>1132</v>
      </c>
      <c r="E434" t="s">
        <v>476</v>
      </c>
      <c r="F434">
        <v>3103394551</v>
      </c>
      <c r="G434" t="s">
        <v>42</v>
      </c>
    </row>
    <row r="435" spans="1:8">
      <c r="A435" t="str">
        <f>HYPERLINK("#Clientes!A64","Marian Rodriguez")</f>
        <v>Marian Rodriguez</v>
      </c>
      <c r="B435" t="s">
        <v>805</v>
      </c>
      <c r="C435" t="s">
        <v>310</v>
      </c>
      <c r="D435" t="s">
        <v>1135</v>
      </c>
      <c r="E435" t="s">
        <v>476</v>
      </c>
      <c r="F435">
        <v>3196614376</v>
      </c>
      <c r="G435" t="s">
        <v>42</v>
      </c>
    </row>
    <row r="436" spans="1:8">
      <c r="A436" t="str">
        <f>HYPERLINK("#Clientes!A65","JAIDAV")</f>
        <v>JAIDAV</v>
      </c>
      <c r="B436" t="s">
        <v>797</v>
      </c>
      <c r="C436" t="s">
        <v>1136</v>
      </c>
      <c r="D436" t="s">
        <v>481</v>
      </c>
      <c r="E436" t="s">
        <v>483</v>
      </c>
      <c r="F436">
        <v>3127098817</v>
      </c>
      <c r="G436" t="s">
        <v>42</v>
      </c>
    </row>
    <row r="437" spans="1:8">
      <c r="A437" t="str">
        <f>HYPERLINK("#Clientes!A65","JAIDAV")</f>
        <v>JAIDAV</v>
      </c>
      <c r="B437" t="s">
        <v>800</v>
      </c>
      <c r="C437" t="s">
        <v>1136</v>
      </c>
      <c r="D437" t="s">
        <v>481</v>
      </c>
      <c r="E437" t="s">
        <v>483</v>
      </c>
      <c r="F437">
        <v>3127098817</v>
      </c>
      <c r="G437" t="s">
        <v>42</v>
      </c>
    </row>
    <row r="438" spans="1:8">
      <c r="A438" t="str">
        <f>HYPERLINK("#Clientes!A65","JAIDAV")</f>
        <v>JAIDAV</v>
      </c>
      <c r="B438" t="s">
        <v>801</v>
      </c>
      <c r="C438" t="s">
        <v>1136</v>
      </c>
      <c r="D438" t="s">
        <v>481</v>
      </c>
      <c r="E438" t="s">
        <v>483</v>
      </c>
      <c r="F438">
        <v>3127098817</v>
      </c>
      <c r="G438" t="s">
        <v>42</v>
      </c>
    </row>
    <row r="439" spans="1:8">
      <c r="A439" t="str">
        <f>HYPERLINK("#Clientes!A65","JAIDAV")</f>
        <v>JAIDAV</v>
      </c>
      <c r="B439" t="s">
        <v>802</v>
      </c>
      <c r="C439" t="s">
        <v>1136</v>
      </c>
      <c r="D439" t="s">
        <v>481</v>
      </c>
      <c r="E439" t="s">
        <v>483</v>
      </c>
      <c r="F439">
        <v>3127098817</v>
      </c>
      <c r="G439" t="s">
        <v>42</v>
      </c>
    </row>
    <row r="440" spans="1:8">
      <c r="A440" t="str">
        <f>HYPERLINK("#Clientes!A65","JAIDAV")</f>
        <v>JAIDAV</v>
      </c>
      <c r="B440" t="s">
        <v>803</v>
      </c>
      <c r="C440" t="s">
        <v>1136</v>
      </c>
      <c r="D440" t="s">
        <v>481</v>
      </c>
      <c r="E440" t="s">
        <v>483</v>
      </c>
      <c r="F440">
        <v>3127098817</v>
      </c>
      <c r="G440" t="s">
        <v>42</v>
      </c>
    </row>
    <row r="441" spans="1:8">
      <c r="A441" t="str">
        <f>HYPERLINK("#Clientes!A65","JAIDAV")</f>
        <v>JAIDAV</v>
      </c>
      <c r="B441" t="s">
        <v>804</v>
      </c>
      <c r="C441" t="s">
        <v>1136</v>
      </c>
      <c r="D441" t="s">
        <v>481</v>
      </c>
      <c r="E441" t="s">
        <v>483</v>
      </c>
      <c r="F441">
        <v>3127098817</v>
      </c>
      <c r="G441" t="s">
        <v>42</v>
      </c>
    </row>
    <row r="442" spans="1:8">
      <c r="A442" t="str">
        <f>HYPERLINK("#Clientes!A65","JAIDAV")</f>
        <v>JAIDAV</v>
      </c>
      <c r="B442" t="s">
        <v>805</v>
      </c>
      <c r="C442" t="s">
        <v>1136</v>
      </c>
      <c r="D442" t="s">
        <v>481</v>
      </c>
      <c r="E442" t="s">
        <v>483</v>
      </c>
      <c r="F442">
        <v>3127098817</v>
      </c>
      <c r="G442" t="s">
        <v>42</v>
      </c>
    </row>
    <row r="443" spans="1:8">
      <c r="A443" t="str">
        <f>HYPERLINK("#Clientes!A66","Elena Salazar")</f>
        <v>Elena Salazar</v>
      </c>
      <c r="B443" t="s">
        <v>797</v>
      </c>
      <c r="C443" t="s">
        <v>1137</v>
      </c>
      <c r="D443" t="s">
        <v>279</v>
      </c>
      <c r="E443" t="s">
        <v>1138</v>
      </c>
      <c r="F443">
        <v>3108776917</v>
      </c>
      <c r="G443" t="s">
        <v>42</v>
      </c>
    </row>
    <row r="444" spans="1:8">
      <c r="A444" t="str">
        <f>HYPERLINK("#Clientes!A66","Elena Salazar")</f>
        <v>Elena Salazar</v>
      </c>
      <c r="B444" t="s">
        <v>800</v>
      </c>
      <c r="C444" t="s">
        <v>1139</v>
      </c>
      <c r="D444" t="s">
        <v>1140</v>
      </c>
      <c r="E444" t="s">
        <v>1141</v>
      </c>
      <c r="F444">
        <v>3143678492</v>
      </c>
      <c r="G444" t="s">
        <v>42</v>
      </c>
    </row>
    <row r="445" spans="1:8">
      <c r="A445" t="str">
        <f>HYPERLINK("#Clientes!A66","Elena Salazar")</f>
        <v>Elena Salazar</v>
      </c>
      <c r="B445" t="s">
        <v>801</v>
      </c>
      <c r="C445" t="s">
        <v>1139</v>
      </c>
      <c r="D445" t="s">
        <v>1140</v>
      </c>
      <c r="E445" t="s">
        <v>1141</v>
      </c>
      <c r="F445">
        <v>3143678492</v>
      </c>
      <c r="G445" t="s">
        <v>42</v>
      </c>
    </row>
    <row r="446" spans="1:8">
      <c r="A446" t="str">
        <f>HYPERLINK("#Clientes!A66","Elena Salazar")</f>
        <v>Elena Salazar</v>
      </c>
      <c r="B446" t="s">
        <v>802</v>
      </c>
      <c r="C446" t="s">
        <v>1137</v>
      </c>
      <c r="D446" t="s">
        <v>279</v>
      </c>
      <c r="E446" t="s">
        <v>1138</v>
      </c>
      <c r="F446">
        <v>3108776917</v>
      </c>
      <c r="G446" t="s">
        <v>42</v>
      </c>
    </row>
    <row r="447" spans="1:8">
      <c r="A447" t="str">
        <f>HYPERLINK("#Clientes!A66","Elena Salazar")</f>
        <v>Elena Salazar</v>
      </c>
      <c r="B447" t="s">
        <v>803</v>
      </c>
      <c r="C447" t="s">
        <v>1137</v>
      </c>
      <c r="D447" t="s">
        <v>279</v>
      </c>
      <c r="E447" t="s">
        <v>1138</v>
      </c>
      <c r="F447">
        <v>3108776917</v>
      </c>
      <c r="G447" t="s">
        <v>42</v>
      </c>
    </row>
    <row r="448" spans="1:8">
      <c r="A448" t="str">
        <f>HYPERLINK("#Clientes!A66","Elena Salazar")</f>
        <v>Elena Salazar</v>
      </c>
      <c r="B448" t="s">
        <v>804</v>
      </c>
      <c r="C448" t="s">
        <v>1137</v>
      </c>
      <c r="D448" t="s">
        <v>279</v>
      </c>
      <c r="E448" t="s">
        <v>1138</v>
      </c>
      <c r="F448">
        <v>3108776917</v>
      </c>
      <c r="G448" t="s">
        <v>42</v>
      </c>
    </row>
    <row r="449" spans="1:8">
      <c r="A449" t="str">
        <f>HYPERLINK("#Clientes!A66","Elena Salazar")</f>
        <v>Elena Salazar</v>
      </c>
      <c r="B449" t="s">
        <v>805</v>
      </c>
      <c r="C449" t="s">
        <v>1139</v>
      </c>
      <c r="D449" t="s">
        <v>1140</v>
      </c>
      <c r="E449" t="s">
        <v>1141</v>
      </c>
      <c r="F449">
        <v>3143678492</v>
      </c>
      <c r="G449" t="s">
        <v>42</v>
      </c>
    </row>
    <row r="450" spans="1:8">
      <c r="A450" t="str">
        <f>HYPERLINK("#Clientes!A67","D16840")</f>
        <v>D16840</v>
      </c>
      <c r="B450" t="s">
        <v>797</v>
      </c>
      <c r="C450" t="s">
        <v>491</v>
      </c>
      <c r="D450" t="s">
        <v>492</v>
      </c>
      <c r="E450" t="s">
        <v>1142</v>
      </c>
      <c r="F450">
        <v>3168212387</v>
      </c>
      <c r="G450" t="s">
        <v>42</v>
      </c>
    </row>
    <row r="451" spans="1:8">
      <c r="A451" t="str">
        <f>HYPERLINK("#Clientes!A67","D16840")</f>
        <v>D16840</v>
      </c>
      <c r="B451" t="s">
        <v>800</v>
      </c>
      <c r="C451" t="s">
        <v>1143</v>
      </c>
      <c r="D451" t="s">
        <v>1144</v>
      </c>
      <c r="E451" t="s">
        <v>1145</v>
      </c>
      <c r="F451">
        <v>3182885046</v>
      </c>
      <c r="G451" t="s">
        <v>42</v>
      </c>
    </row>
    <row r="452" spans="1:8">
      <c r="A452" t="str">
        <f>HYPERLINK("#Clientes!A67","D16840")</f>
        <v>D16840</v>
      </c>
      <c r="B452" t="s">
        <v>801</v>
      </c>
      <c r="C452" t="s">
        <v>494</v>
      </c>
      <c r="D452" t="s">
        <v>494</v>
      </c>
      <c r="E452" t="s">
        <v>496</v>
      </c>
      <c r="F452">
        <v>3246829500</v>
      </c>
      <c r="G452" t="s">
        <v>42</v>
      </c>
    </row>
    <row r="453" spans="1:8">
      <c r="A453" t="str">
        <f>HYPERLINK("#Clientes!A67","D16840")</f>
        <v>D16840</v>
      </c>
      <c r="B453" t="s">
        <v>802</v>
      </c>
      <c r="C453" t="s">
        <v>491</v>
      </c>
      <c r="D453" t="s">
        <v>492</v>
      </c>
      <c r="E453" t="s">
        <v>496</v>
      </c>
      <c r="F453">
        <v>3246829500</v>
      </c>
      <c r="G453" t="s">
        <v>42</v>
      </c>
    </row>
    <row r="454" spans="1:8">
      <c r="A454" t="str">
        <f>HYPERLINK("#Clientes!A67","D16840")</f>
        <v>D16840</v>
      </c>
      <c r="B454" t="s">
        <v>803</v>
      </c>
      <c r="C454" t="s">
        <v>491</v>
      </c>
      <c r="D454" t="s">
        <v>492</v>
      </c>
      <c r="E454" t="s">
        <v>496</v>
      </c>
      <c r="F454">
        <v>3246829500</v>
      </c>
      <c r="G454" t="s">
        <v>42</v>
      </c>
    </row>
    <row r="455" spans="1:8">
      <c r="A455" t="str">
        <f>HYPERLINK("#Clientes!A67","D16840")</f>
        <v>D16840</v>
      </c>
      <c r="B455" t="s">
        <v>804</v>
      </c>
      <c r="C455" t="s">
        <v>491</v>
      </c>
      <c r="D455" t="s">
        <v>492</v>
      </c>
      <c r="E455" t="s">
        <v>496</v>
      </c>
      <c r="F455">
        <v>3246829500</v>
      </c>
      <c r="G455" t="s">
        <v>42</v>
      </c>
    </row>
    <row r="456" spans="1:8">
      <c r="A456" t="str">
        <f>HYPERLINK("#Clientes!A67","D16840")</f>
        <v>D16840</v>
      </c>
      <c r="B456" t="s">
        <v>805</v>
      </c>
      <c r="C456" t="s">
        <v>1143</v>
      </c>
      <c r="D456" t="s">
        <v>325</v>
      </c>
      <c r="E456" t="s">
        <v>496</v>
      </c>
      <c r="F456">
        <v>3182885046</v>
      </c>
      <c r="G456" t="s">
        <v>42</v>
      </c>
    </row>
    <row r="457" spans="1:8">
      <c r="A457" t="str">
        <f>HYPERLINK("#Clientes!A68","Edisson Martínez")</f>
        <v>Edisson Martínez</v>
      </c>
      <c r="B457" t="s">
        <v>797</v>
      </c>
      <c r="C457" t="s">
        <v>1146</v>
      </c>
      <c r="D457" t="s">
        <v>1147</v>
      </c>
      <c r="E457" t="s">
        <v>502</v>
      </c>
      <c r="F457">
        <v>3154531943</v>
      </c>
      <c r="G457" t="s">
        <v>42</v>
      </c>
    </row>
    <row r="458" spans="1:8">
      <c r="A458" t="str">
        <f>HYPERLINK("#Clientes!A68","Edisson Martínez")</f>
        <v>Edisson Martínez</v>
      </c>
      <c r="B458" t="s">
        <v>800</v>
      </c>
      <c r="C458" t="s">
        <v>1146</v>
      </c>
      <c r="D458" t="s">
        <v>1147</v>
      </c>
      <c r="E458" t="s">
        <v>502</v>
      </c>
      <c r="F458">
        <v>3154531943</v>
      </c>
      <c r="G458" t="s">
        <v>42</v>
      </c>
    </row>
    <row r="459" spans="1:8">
      <c r="A459" t="str">
        <f>HYPERLINK("#Clientes!A68","Edisson Martínez")</f>
        <v>Edisson Martínez</v>
      </c>
      <c r="B459" t="s">
        <v>801</v>
      </c>
      <c r="C459" t="s">
        <v>1146</v>
      </c>
      <c r="D459" t="s">
        <v>1147</v>
      </c>
      <c r="E459" t="s">
        <v>502</v>
      </c>
      <c r="F459">
        <v>3154531943</v>
      </c>
      <c r="G459" t="s">
        <v>42</v>
      </c>
    </row>
    <row r="460" spans="1:8">
      <c r="A460" t="str">
        <f>HYPERLINK("#Clientes!A68","Edisson Martínez")</f>
        <v>Edisson Martínez</v>
      </c>
      <c r="B460" t="s">
        <v>802</v>
      </c>
      <c r="C460" t="s">
        <v>1146</v>
      </c>
      <c r="D460" t="s">
        <v>1147</v>
      </c>
      <c r="E460" t="s">
        <v>502</v>
      </c>
      <c r="F460">
        <v>3154531943</v>
      </c>
      <c r="G460" t="s">
        <v>42</v>
      </c>
    </row>
    <row r="461" spans="1:8">
      <c r="A461" t="str">
        <f>HYPERLINK("#Clientes!A68","Edisson Martínez")</f>
        <v>Edisson Martínez</v>
      </c>
      <c r="B461" t="s">
        <v>803</v>
      </c>
      <c r="C461" t="s">
        <v>1146</v>
      </c>
      <c r="D461" t="s">
        <v>1147</v>
      </c>
      <c r="E461" t="s">
        <v>502</v>
      </c>
      <c r="F461">
        <v>3154531943</v>
      </c>
      <c r="G461" t="s">
        <v>42</v>
      </c>
    </row>
    <row r="462" spans="1:8">
      <c r="A462" t="str">
        <f>HYPERLINK("#Clientes!A68","Edisson Martínez")</f>
        <v>Edisson Martínez</v>
      </c>
      <c r="B462" t="s">
        <v>804</v>
      </c>
      <c r="C462" t="s">
        <v>1146</v>
      </c>
      <c r="D462" t="s">
        <v>1147</v>
      </c>
      <c r="E462" t="s">
        <v>502</v>
      </c>
      <c r="F462">
        <v>3154531943</v>
      </c>
      <c r="G462" t="s">
        <v>42</v>
      </c>
    </row>
    <row r="463" spans="1:8">
      <c r="A463" t="str">
        <f>HYPERLINK("#Clientes!A68","Edisson Martínez")</f>
        <v>Edisson Martínez</v>
      </c>
      <c r="B463" t="s">
        <v>805</v>
      </c>
      <c r="C463" t="s">
        <v>1146</v>
      </c>
      <c r="D463" t="s">
        <v>1147</v>
      </c>
      <c r="E463" t="s">
        <v>502</v>
      </c>
      <c r="F463">
        <v>3154531943</v>
      </c>
      <c r="G463" t="s">
        <v>42</v>
      </c>
    </row>
    <row r="464" spans="1:8">
      <c r="A464" t="str">
        <f>HYPERLINK("#Clientes!A69","D20912")</f>
        <v>D20912</v>
      </c>
      <c r="B464" t="s">
        <v>797</v>
      </c>
      <c r="C464" t="s">
        <v>1148</v>
      </c>
      <c r="D464" t="s">
        <v>1149</v>
      </c>
      <c r="E464" t="s">
        <v>1150</v>
      </c>
      <c r="F464">
        <v>3122175526</v>
      </c>
      <c r="G464" t="s">
        <v>42</v>
      </c>
    </row>
    <row r="465" spans="1:8">
      <c r="A465" t="str">
        <f>HYPERLINK("#Clientes!A69","D20912")</f>
        <v>D20912</v>
      </c>
      <c r="B465" t="s">
        <v>800</v>
      </c>
      <c r="C465" t="s">
        <v>1148</v>
      </c>
      <c r="D465" t="s">
        <v>1149</v>
      </c>
      <c r="E465" t="s">
        <v>1150</v>
      </c>
      <c r="F465">
        <v>3122175526</v>
      </c>
      <c r="G465" t="s">
        <v>42</v>
      </c>
    </row>
    <row r="466" spans="1:8">
      <c r="A466" t="str">
        <f>HYPERLINK("#Clientes!A69","D20912")</f>
        <v>D20912</v>
      </c>
      <c r="B466" t="s">
        <v>801</v>
      </c>
      <c r="C466" t="s">
        <v>1148</v>
      </c>
      <c r="D466" t="s">
        <v>1149</v>
      </c>
      <c r="E466" t="s">
        <v>1150</v>
      </c>
      <c r="F466">
        <v>3122175526</v>
      </c>
      <c r="G466" t="s">
        <v>42</v>
      </c>
    </row>
    <row r="467" spans="1:8">
      <c r="A467" t="str">
        <f>HYPERLINK("#Clientes!A69","D20912")</f>
        <v>D20912</v>
      </c>
      <c r="B467" t="s">
        <v>802</v>
      </c>
      <c r="C467" t="s">
        <v>1148</v>
      </c>
      <c r="D467" t="s">
        <v>1149</v>
      </c>
      <c r="E467" t="s">
        <v>1150</v>
      </c>
      <c r="F467">
        <v>3122175526</v>
      </c>
      <c r="G467" t="s">
        <v>42</v>
      </c>
    </row>
    <row r="468" spans="1:8">
      <c r="A468" t="str">
        <f>HYPERLINK("#Clientes!A69","D20912")</f>
        <v>D20912</v>
      </c>
      <c r="B468" t="s">
        <v>803</v>
      </c>
      <c r="C468" t="s">
        <v>1148</v>
      </c>
      <c r="D468" t="s">
        <v>1149</v>
      </c>
      <c r="E468" t="s">
        <v>1150</v>
      </c>
      <c r="F468">
        <v>3122175526</v>
      </c>
      <c r="G468" t="s">
        <v>42</v>
      </c>
    </row>
    <row r="469" spans="1:8">
      <c r="A469" t="str">
        <f>HYPERLINK("#Clientes!A69","D20912")</f>
        <v>D20912</v>
      </c>
      <c r="B469" t="s">
        <v>804</v>
      </c>
      <c r="C469" t="s">
        <v>1148</v>
      </c>
      <c r="D469" t="s">
        <v>1149</v>
      </c>
      <c r="E469" t="s">
        <v>1150</v>
      </c>
      <c r="F469">
        <v>3122175526</v>
      </c>
      <c r="G469" t="s">
        <v>42</v>
      </c>
    </row>
    <row r="470" spans="1:8">
      <c r="A470" t="str">
        <f>HYPERLINK("#Clientes!A69","D20912")</f>
        <v>D20912</v>
      </c>
      <c r="B470" t="s">
        <v>805</v>
      </c>
      <c r="C470" t="s">
        <v>1148</v>
      </c>
      <c r="D470" t="s">
        <v>1149</v>
      </c>
      <c r="E470" t="s">
        <v>1150</v>
      </c>
      <c r="F470">
        <v>3122175526</v>
      </c>
      <c r="G470" t="s">
        <v>42</v>
      </c>
    </row>
    <row r="471" spans="1:8">
      <c r="A471" t="str">
        <f>HYPERLINK("#Clientes!A70","D20304")</f>
        <v>D20304</v>
      </c>
      <c r="B471" t="s">
        <v>797</v>
      </c>
      <c r="C471" t="s">
        <v>513</v>
      </c>
      <c r="D471" t="s">
        <v>514</v>
      </c>
      <c r="E471" t="s">
        <v>516</v>
      </c>
      <c r="F471">
        <v>3105720621</v>
      </c>
      <c r="G471" t="s">
        <v>42</v>
      </c>
    </row>
    <row r="472" spans="1:8">
      <c r="A472" t="str">
        <f>HYPERLINK("#Clientes!A70","D20304")</f>
        <v>D20304</v>
      </c>
      <c r="B472" t="s">
        <v>800</v>
      </c>
      <c r="C472" t="s">
        <v>513</v>
      </c>
      <c r="D472" t="s">
        <v>514</v>
      </c>
      <c r="E472" t="s">
        <v>516</v>
      </c>
      <c r="F472">
        <v>3105720621</v>
      </c>
      <c r="G472" t="s">
        <v>42</v>
      </c>
    </row>
    <row r="473" spans="1:8">
      <c r="A473" t="str">
        <f>HYPERLINK("#Clientes!A70","D20304")</f>
        <v>D20304</v>
      </c>
      <c r="B473" t="s">
        <v>801</v>
      </c>
      <c r="C473" t="s">
        <v>513</v>
      </c>
      <c r="D473" t="s">
        <v>514</v>
      </c>
      <c r="E473" t="s">
        <v>516</v>
      </c>
      <c r="F473">
        <v>3105720621</v>
      </c>
      <c r="G473" t="s">
        <v>42</v>
      </c>
    </row>
    <row r="474" spans="1:8">
      <c r="A474" t="str">
        <f>HYPERLINK("#Clientes!A70","D20304")</f>
        <v>D20304</v>
      </c>
      <c r="B474" t="s">
        <v>802</v>
      </c>
      <c r="C474" t="s">
        <v>513</v>
      </c>
      <c r="D474" t="s">
        <v>514</v>
      </c>
      <c r="E474" t="s">
        <v>516</v>
      </c>
      <c r="F474">
        <v>3105720621</v>
      </c>
      <c r="G474" t="s">
        <v>42</v>
      </c>
    </row>
    <row r="475" spans="1:8">
      <c r="A475" t="str">
        <f>HYPERLINK("#Clientes!A70","D20304")</f>
        <v>D20304</v>
      </c>
      <c r="B475" t="s">
        <v>803</v>
      </c>
      <c r="C475" t="s">
        <v>513</v>
      </c>
      <c r="D475" t="s">
        <v>514</v>
      </c>
      <c r="E475" t="s">
        <v>516</v>
      </c>
      <c r="F475">
        <v>3105720621</v>
      </c>
      <c r="G475" t="s">
        <v>42</v>
      </c>
    </row>
    <row r="476" spans="1:8">
      <c r="A476" t="str">
        <f>HYPERLINK("#Clientes!A70","D20304")</f>
        <v>D20304</v>
      </c>
      <c r="B476" t="s">
        <v>804</v>
      </c>
      <c r="C476" t="s">
        <v>513</v>
      </c>
      <c r="D476" t="s">
        <v>514</v>
      </c>
      <c r="E476" t="s">
        <v>516</v>
      </c>
      <c r="F476">
        <v>3105720621</v>
      </c>
      <c r="G476" t="s">
        <v>42</v>
      </c>
    </row>
    <row r="477" spans="1:8">
      <c r="A477" t="str">
        <f>HYPERLINK("#Clientes!A70","D20304")</f>
        <v>D20304</v>
      </c>
      <c r="B477" t="s">
        <v>805</v>
      </c>
      <c r="C477" t="s">
        <v>513</v>
      </c>
      <c r="D477" t="s">
        <v>514</v>
      </c>
      <c r="E477" t="s">
        <v>516</v>
      </c>
      <c r="F477">
        <v>3105720621</v>
      </c>
      <c r="G477" t="s">
        <v>42</v>
      </c>
    </row>
    <row r="478" spans="1:8">
      <c r="A478" t="str">
        <f>HYPERLINK("#Clientes!A71","C09485")</f>
        <v>C09485</v>
      </c>
      <c r="B478" t="s">
        <v>797</v>
      </c>
      <c r="C478" t="s">
        <v>1151</v>
      </c>
      <c r="D478" t="s">
        <v>1152</v>
      </c>
      <c r="E478" t="s">
        <v>1153</v>
      </c>
      <c r="F478">
        <v>3132117288</v>
      </c>
      <c r="G478" t="s">
        <v>42</v>
      </c>
    </row>
    <row r="479" spans="1:8">
      <c r="A479" t="str">
        <f>HYPERLINK("#Clientes!A71","C09485")</f>
        <v>C09485</v>
      </c>
      <c r="B479" t="s">
        <v>800</v>
      </c>
      <c r="C479" t="s">
        <v>1154</v>
      </c>
      <c r="D479" t="s">
        <v>721</v>
      </c>
      <c r="E479" t="s">
        <v>1155</v>
      </c>
      <c r="F479">
        <v>3123961596</v>
      </c>
      <c r="G479" t="s">
        <v>42</v>
      </c>
    </row>
    <row r="480" spans="1:8">
      <c r="A480" t="str">
        <f>HYPERLINK("#Clientes!A71","C09485")</f>
        <v>C09485</v>
      </c>
      <c r="B480" t="s">
        <v>801</v>
      </c>
      <c r="C480" t="s">
        <v>1154</v>
      </c>
      <c r="D480" t="s">
        <v>721</v>
      </c>
      <c r="E480" t="s">
        <v>1155</v>
      </c>
      <c r="F480">
        <v>3123961596</v>
      </c>
      <c r="G480" t="s">
        <v>42</v>
      </c>
    </row>
    <row r="481" spans="1:8">
      <c r="A481" t="str">
        <f>HYPERLINK("#Clientes!A71","C09485")</f>
        <v>C09485</v>
      </c>
      <c r="B481" t="s">
        <v>802</v>
      </c>
      <c r="C481" t="s">
        <v>1151</v>
      </c>
      <c r="D481" t="s">
        <v>1152</v>
      </c>
      <c r="E481" t="s">
        <v>1153</v>
      </c>
      <c r="F481">
        <v>3132117288</v>
      </c>
      <c r="G481" t="s">
        <v>42</v>
      </c>
    </row>
    <row r="482" spans="1:8">
      <c r="A482" t="str">
        <f>HYPERLINK("#Clientes!A71","C09485")</f>
        <v>C09485</v>
      </c>
      <c r="B482" t="s">
        <v>803</v>
      </c>
      <c r="C482" t="s">
        <v>1154</v>
      </c>
      <c r="D482" t="s">
        <v>721</v>
      </c>
      <c r="E482" t="s">
        <v>1155</v>
      </c>
      <c r="F482">
        <v>3123961596</v>
      </c>
      <c r="G482" t="s">
        <v>42</v>
      </c>
    </row>
    <row r="483" spans="1:8">
      <c r="A483" t="str">
        <f>HYPERLINK("#Clientes!A71","C09485")</f>
        <v>C09485</v>
      </c>
      <c r="B483" t="s">
        <v>804</v>
      </c>
      <c r="C483" t="s">
        <v>1151</v>
      </c>
      <c r="D483" t="s">
        <v>1152</v>
      </c>
      <c r="E483" t="s">
        <v>1153</v>
      </c>
      <c r="F483">
        <v>3132117288</v>
      </c>
      <c r="G483" t="s">
        <v>42</v>
      </c>
    </row>
    <row r="484" spans="1:8">
      <c r="A484" t="str">
        <f>HYPERLINK("#Clientes!A71","C09485")</f>
        <v>C09485</v>
      </c>
      <c r="B484" t="s">
        <v>805</v>
      </c>
      <c r="C484" t="s">
        <v>1154</v>
      </c>
      <c r="D484" t="s">
        <v>721</v>
      </c>
      <c r="E484" t="s">
        <v>1155</v>
      </c>
      <c r="F484">
        <v>3123961596</v>
      </c>
      <c r="G484" t="s">
        <v>42</v>
      </c>
    </row>
    <row r="485" spans="1:8">
      <c r="A485" t="str">
        <f>HYPERLINK("#Clientes!A72","Bukz")</f>
        <v>Bukz</v>
      </c>
      <c r="B485" t="s">
        <v>797</v>
      </c>
      <c r="C485" t="s">
        <v>1156</v>
      </c>
      <c r="D485" t="s">
        <v>1157</v>
      </c>
      <c r="E485" t="s">
        <v>1158</v>
      </c>
      <c r="F485">
        <v>3002215993</v>
      </c>
      <c r="G485" t="s">
        <v>42</v>
      </c>
    </row>
    <row r="486" spans="1:8">
      <c r="A486" t="str">
        <f>HYPERLINK("#Clientes!A72","Bukz")</f>
        <v>Bukz</v>
      </c>
      <c r="B486" t="s">
        <v>800</v>
      </c>
      <c r="C486" t="s">
        <v>1159</v>
      </c>
      <c r="D486" t="s">
        <v>1160</v>
      </c>
      <c r="E486" t="s">
        <v>1161</v>
      </c>
      <c r="F486">
        <v>3054062456</v>
      </c>
      <c r="G486" t="s">
        <v>42</v>
      </c>
    </row>
    <row r="487" spans="1:8">
      <c r="A487" t="str">
        <f>HYPERLINK("#Clientes!A72","Bukz")</f>
        <v>Bukz</v>
      </c>
      <c r="B487" t="s">
        <v>801</v>
      </c>
      <c r="C487" t="s">
        <v>1156</v>
      </c>
      <c r="D487" t="s">
        <v>1157</v>
      </c>
      <c r="E487" t="s">
        <v>1158</v>
      </c>
      <c r="F487">
        <v>3002215993</v>
      </c>
      <c r="G487" t="s">
        <v>42</v>
      </c>
    </row>
    <row r="488" spans="1:8">
      <c r="A488" t="str">
        <f>HYPERLINK("#Clientes!A72","Bukz")</f>
        <v>Bukz</v>
      </c>
      <c r="B488" t="s">
        <v>802</v>
      </c>
      <c r="C488" t="s">
        <v>983</v>
      </c>
      <c r="D488" t="s">
        <v>984</v>
      </c>
      <c r="E488" t="s">
        <v>985</v>
      </c>
      <c r="F488">
        <v>3246436218</v>
      </c>
      <c r="G488" t="s">
        <v>52</v>
      </c>
    </row>
    <row r="489" spans="1:8">
      <c r="A489" t="str">
        <f>HYPERLINK("#Clientes!A72","Bukz")</f>
        <v>Bukz</v>
      </c>
      <c r="B489" t="s">
        <v>803</v>
      </c>
      <c r="C489" t="s">
        <v>983</v>
      </c>
      <c r="D489" t="s">
        <v>984</v>
      </c>
      <c r="E489" t="s">
        <v>1162</v>
      </c>
      <c r="F489">
        <v>3246436218</v>
      </c>
      <c r="G489" t="s">
        <v>52</v>
      </c>
    </row>
    <row r="490" spans="1:8">
      <c r="A490" t="str">
        <f>HYPERLINK("#Clientes!A72","Bukz")</f>
        <v>Bukz</v>
      </c>
      <c r="B490" t="s">
        <v>804</v>
      </c>
      <c r="C490" t="s">
        <v>983</v>
      </c>
      <c r="D490" t="s">
        <v>984</v>
      </c>
      <c r="E490" t="s">
        <v>985</v>
      </c>
      <c r="F490">
        <v>3246436218</v>
      </c>
      <c r="G490" t="s">
        <v>52</v>
      </c>
    </row>
    <row r="491" spans="1:8">
      <c r="A491" t="str">
        <f>HYPERLINK("#Clientes!A72","Bukz")</f>
        <v>Bukz</v>
      </c>
      <c r="B491" t="s">
        <v>805</v>
      </c>
      <c r="C491" t="s">
        <v>1156</v>
      </c>
      <c r="D491" t="s">
        <v>1157</v>
      </c>
      <c r="E491" t="s">
        <v>1158</v>
      </c>
      <c r="F491">
        <v>3002215993</v>
      </c>
      <c r="G491" t="s">
        <v>42</v>
      </c>
    </row>
    <row r="492" spans="1:8">
      <c r="A492" t="str">
        <f>HYPERLINK("#Clientes!A73","Amalia Zambrano")</f>
        <v>Amalia Zambrano</v>
      </c>
      <c r="B492" t="s">
        <v>797</v>
      </c>
      <c r="C492" t="s">
        <v>530</v>
      </c>
      <c r="D492" t="s">
        <v>531</v>
      </c>
      <c r="E492" t="s">
        <v>1163</v>
      </c>
      <c r="F492">
        <v>3002331335</v>
      </c>
      <c r="G492" t="s">
        <v>42</v>
      </c>
    </row>
    <row r="493" spans="1:8">
      <c r="A493" t="str">
        <f>HYPERLINK("#Clientes!A73","Amalia Zambrano")</f>
        <v>Amalia Zambrano</v>
      </c>
      <c r="B493" t="s">
        <v>800</v>
      </c>
      <c r="C493" t="s">
        <v>530</v>
      </c>
      <c r="D493" t="s">
        <v>531</v>
      </c>
      <c r="E493" t="s">
        <v>1163</v>
      </c>
      <c r="F493">
        <v>3002331335</v>
      </c>
      <c r="G493" t="s">
        <v>42</v>
      </c>
    </row>
    <row r="494" spans="1:8">
      <c r="A494" t="str">
        <f>HYPERLINK("#Clientes!A73","Amalia Zambrano")</f>
        <v>Amalia Zambrano</v>
      </c>
      <c r="B494" t="s">
        <v>801</v>
      </c>
      <c r="C494" t="s">
        <v>530</v>
      </c>
      <c r="D494" t="s">
        <v>531</v>
      </c>
      <c r="E494" t="s">
        <v>1163</v>
      </c>
      <c r="F494">
        <v>3002331335</v>
      </c>
      <c r="G494" t="s">
        <v>42</v>
      </c>
    </row>
    <row r="495" spans="1:8">
      <c r="A495" t="str">
        <f>HYPERLINK("#Clientes!A73","Amalia Zambrano")</f>
        <v>Amalia Zambrano</v>
      </c>
      <c r="B495" t="s">
        <v>802</v>
      </c>
      <c r="C495" t="s">
        <v>530</v>
      </c>
      <c r="D495" t="s">
        <v>531</v>
      </c>
      <c r="E495" t="s">
        <v>1163</v>
      </c>
      <c r="F495">
        <v>3002331335</v>
      </c>
      <c r="G495" t="s">
        <v>42</v>
      </c>
    </row>
    <row r="496" spans="1:8">
      <c r="A496" t="str">
        <f>HYPERLINK("#Clientes!A73","Amalia Zambrano")</f>
        <v>Amalia Zambrano</v>
      </c>
      <c r="B496" t="s">
        <v>803</v>
      </c>
      <c r="C496" t="s">
        <v>530</v>
      </c>
      <c r="D496" t="s">
        <v>531</v>
      </c>
      <c r="E496" t="s">
        <v>1163</v>
      </c>
      <c r="F496">
        <v>3002331335</v>
      </c>
      <c r="G496" t="s">
        <v>42</v>
      </c>
    </row>
    <row r="497" spans="1:8">
      <c r="A497" t="str">
        <f>HYPERLINK("#Clientes!A73","Amalia Zambrano")</f>
        <v>Amalia Zambrano</v>
      </c>
      <c r="B497" t="s">
        <v>804</v>
      </c>
      <c r="C497" t="s">
        <v>530</v>
      </c>
      <c r="D497" t="s">
        <v>531</v>
      </c>
      <c r="E497" t="s">
        <v>1163</v>
      </c>
      <c r="F497">
        <v>3002331335</v>
      </c>
      <c r="G497" t="s">
        <v>42</v>
      </c>
    </row>
    <row r="498" spans="1:8">
      <c r="A498" t="str">
        <f>HYPERLINK("#Clientes!A73","Amalia Zambrano")</f>
        <v>Amalia Zambrano</v>
      </c>
      <c r="B498" t="s">
        <v>805</v>
      </c>
      <c r="C498" t="s">
        <v>530</v>
      </c>
      <c r="D498" t="s">
        <v>531</v>
      </c>
      <c r="E498" t="s">
        <v>1163</v>
      </c>
      <c r="F498">
        <v>3002331335</v>
      </c>
      <c r="G498" t="s">
        <v>42</v>
      </c>
    </row>
    <row r="499" spans="1:8">
      <c r="A499" t="str">
        <f>HYPERLINK("#Clientes!A74","D20815")</f>
        <v>D20815</v>
      </c>
      <c r="B499" t="s">
        <v>797</v>
      </c>
      <c r="C499" t="s">
        <v>1051</v>
      </c>
      <c r="D499" t="s">
        <v>1052</v>
      </c>
      <c r="E499" t="s">
        <v>345</v>
      </c>
      <c r="F499">
        <v>3105694909</v>
      </c>
      <c r="G499" t="s">
        <v>42</v>
      </c>
    </row>
    <row r="500" spans="1:8">
      <c r="A500" t="str">
        <f>HYPERLINK("#Clientes!A74","D20815")</f>
        <v>D20815</v>
      </c>
      <c r="B500" t="s">
        <v>800</v>
      </c>
      <c r="C500" t="s">
        <v>1164</v>
      </c>
      <c r="D500" t="s">
        <v>1165</v>
      </c>
      <c r="E500" t="s">
        <v>345</v>
      </c>
      <c r="F500">
        <v>3194841432</v>
      </c>
      <c r="G500" t="s">
        <v>42</v>
      </c>
    </row>
    <row r="501" spans="1:8">
      <c r="A501" t="str">
        <f>HYPERLINK("#Clientes!A74","D20815")</f>
        <v>D20815</v>
      </c>
      <c r="B501" t="s">
        <v>801</v>
      </c>
      <c r="C501" t="s">
        <v>1051</v>
      </c>
      <c r="D501" t="s">
        <v>1052</v>
      </c>
      <c r="E501" t="s">
        <v>345</v>
      </c>
      <c r="F501">
        <v>3105694909</v>
      </c>
      <c r="G501" t="s">
        <v>42</v>
      </c>
    </row>
    <row r="502" spans="1:8">
      <c r="A502" t="str">
        <f>HYPERLINK("#Clientes!A74","D20815")</f>
        <v>D20815</v>
      </c>
      <c r="B502" t="s">
        <v>802</v>
      </c>
      <c r="C502" t="s">
        <v>1051</v>
      </c>
      <c r="D502" t="s">
        <v>1052</v>
      </c>
      <c r="E502" t="s">
        <v>345</v>
      </c>
      <c r="F502">
        <v>3105694909</v>
      </c>
      <c r="G502" t="s">
        <v>42</v>
      </c>
    </row>
    <row r="503" spans="1:8">
      <c r="A503" t="str">
        <f>HYPERLINK("#Clientes!A74","D20815")</f>
        <v>D20815</v>
      </c>
      <c r="B503" t="s">
        <v>803</v>
      </c>
      <c r="C503" t="s">
        <v>1051</v>
      </c>
      <c r="D503" t="s">
        <v>1052</v>
      </c>
      <c r="E503" t="s">
        <v>345</v>
      </c>
      <c r="F503">
        <v>3105694909</v>
      </c>
      <c r="G503" t="s">
        <v>42</v>
      </c>
    </row>
    <row r="504" spans="1:8">
      <c r="A504" t="str">
        <f>HYPERLINK("#Clientes!A74","D20815")</f>
        <v>D20815</v>
      </c>
      <c r="B504" t="s">
        <v>804</v>
      </c>
      <c r="C504" t="s">
        <v>1051</v>
      </c>
      <c r="D504" t="s">
        <v>1052</v>
      </c>
      <c r="E504" t="s">
        <v>345</v>
      </c>
      <c r="F504">
        <v>3105694909</v>
      </c>
      <c r="G504" t="s">
        <v>42</v>
      </c>
    </row>
    <row r="505" spans="1:8">
      <c r="A505" t="str">
        <f>HYPERLINK("#Clientes!A74","D20815")</f>
        <v>D20815</v>
      </c>
      <c r="B505" t="s">
        <v>805</v>
      </c>
      <c r="C505" t="s">
        <v>1051</v>
      </c>
      <c r="D505" t="s">
        <v>1052</v>
      </c>
      <c r="E505" t="s">
        <v>345</v>
      </c>
      <c r="F505">
        <v>3105694909</v>
      </c>
      <c r="G505" t="s">
        <v>42</v>
      </c>
    </row>
    <row r="506" spans="1:8">
      <c r="A506" t="str">
        <f>HYPERLINK("#Clientes!A75","Juan Chavarro")</f>
        <v>Juan Chavarro</v>
      </c>
      <c r="B506" t="s">
        <v>797</v>
      </c>
      <c r="C506" t="s">
        <v>340</v>
      </c>
      <c r="D506" t="s">
        <v>1166</v>
      </c>
      <c r="E506" t="s">
        <v>548</v>
      </c>
      <c r="F506"/>
      <c r="G506" t="s">
        <v>42</v>
      </c>
    </row>
    <row r="507" spans="1:8">
      <c r="A507" t="str">
        <f>HYPERLINK("#Clientes!A75","Juan Chavarro")</f>
        <v>Juan Chavarro</v>
      </c>
      <c r="B507" t="s">
        <v>800</v>
      </c>
      <c r="C507" t="s">
        <v>340</v>
      </c>
      <c r="D507" t="s">
        <v>1166</v>
      </c>
      <c r="E507" t="s">
        <v>548</v>
      </c>
      <c r="F507"/>
      <c r="G507" t="s">
        <v>42</v>
      </c>
    </row>
    <row r="508" spans="1:8">
      <c r="A508" t="str">
        <f>HYPERLINK("#Clientes!A75","Juan Chavarro")</f>
        <v>Juan Chavarro</v>
      </c>
      <c r="B508" t="s">
        <v>801</v>
      </c>
      <c r="C508" t="s">
        <v>340</v>
      </c>
      <c r="D508" t="s">
        <v>1166</v>
      </c>
      <c r="E508" t="s">
        <v>548</v>
      </c>
      <c r="F508"/>
      <c r="G508" t="s">
        <v>42</v>
      </c>
    </row>
    <row r="509" spans="1:8">
      <c r="A509" t="str">
        <f>HYPERLINK("#Clientes!A75","Juan Chavarro")</f>
        <v>Juan Chavarro</v>
      </c>
      <c r="B509" t="s">
        <v>802</v>
      </c>
      <c r="C509" t="s">
        <v>541</v>
      </c>
      <c r="D509" t="s">
        <v>543</v>
      </c>
      <c r="E509" t="s">
        <v>548</v>
      </c>
      <c r="F509"/>
      <c r="G509" t="s">
        <v>42</v>
      </c>
    </row>
    <row r="510" spans="1:8">
      <c r="A510" t="str">
        <f>HYPERLINK("#Clientes!A75","Juan Chavarro")</f>
        <v>Juan Chavarro</v>
      </c>
      <c r="B510" t="s">
        <v>803</v>
      </c>
      <c r="C510" t="s">
        <v>1167</v>
      </c>
      <c r="D510" t="s">
        <v>1168</v>
      </c>
      <c r="E510" t="s">
        <v>548</v>
      </c>
      <c r="F510"/>
      <c r="G510" t="s">
        <v>42</v>
      </c>
    </row>
    <row r="511" spans="1:8">
      <c r="A511" t="str">
        <f>HYPERLINK("#Clientes!A75","Juan Chavarro")</f>
        <v>Juan Chavarro</v>
      </c>
      <c r="B511" t="s">
        <v>804</v>
      </c>
      <c r="C511" t="s">
        <v>513</v>
      </c>
      <c r="D511" t="s">
        <v>1169</v>
      </c>
      <c r="E511" t="s">
        <v>548</v>
      </c>
      <c r="F511"/>
      <c r="G511" t="s">
        <v>42</v>
      </c>
    </row>
    <row r="512" spans="1:8">
      <c r="A512" t="str">
        <f>HYPERLINK("#Clientes!A75","Juan Chavarro")</f>
        <v>Juan Chavarro</v>
      </c>
      <c r="B512" t="s">
        <v>805</v>
      </c>
      <c r="C512" t="s">
        <v>340</v>
      </c>
      <c r="D512" t="s">
        <v>1166</v>
      </c>
      <c r="E512" t="s">
        <v>548</v>
      </c>
      <c r="F512"/>
      <c r="G512" t="s">
        <v>42</v>
      </c>
    </row>
    <row r="513" spans="1:8">
      <c r="A513" t="str">
        <f>HYPERLINK("#Clientes!A76","GARABATO LIBROS")</f>
        <v>GARABATO LIBROS</v>
      </c>
      <c r="B513" t="s">
        <v>797</v>
      </c>
      <c r="C513" t="s">
        <v>151</v>
      </c>
      <c r="D513" t="s">
        <v>1170</v>
      </c>
      <c r="E513" t="s">
        <v>1171</v>
      </c>
      <c r="F513">
        <v>3103349621</v>
      </c>
      <c r="G513" t="s">
        <v>42</v>
      </c>
    </row>
    <row r="514" spans="1:8">
      <c r="A514" t="str">
        <f>HYPERLINK("#Clientes!A76","GARABATO LIBROS")</f>
        <v>GARABATO LIBROS</v>
      </c>
      <c r="B514" t="s">
        <v>800</v>
      </c>
      <c r="C514" t="s">
        <v>151</v>
      </c>
      <c r="D514" t="s">
        <v>1172</v>
      </c>
      <c r="E514" t="s">
        <v>1173</v>
      </c>
      <c r="F514">
        <v>3003466833</v>
      </c>
      <c r="G514" t="s">
        <v>42</v>
      </c>
    </row>
    <row r="515" spans="1:8">
      <c r="A515" t="str">
        <f>HYPERLINK("#Clientes!A76","GARABATO LIBROS")</f>
        <v>GARABATO LIBROS</v>
      </c>
      <c r="B515" t="s">
        <v>801</v>
      </c>
      <c r="C515" t="s">
        <v>907</v>
      </c>
      <c r="D515" t="s">
        <v>908</v>
      </c>
      <c r="E515" t="s">
        <v>909</v>
      </c>
      <c r="F515">
        <v>3123862952</v>
      </c>
      <c r="G515" t="s">
        <v>42</v>
      </c>
    </row>
    <row r="516" spans="1:8">
      <c r="A516" t="str">
        <f>HYPERLINK("#Clientes!A76","GARABATO LIBROS")</f>
        <v>GARABATO LIBROS</v>
      </c>
      <c r="B516" t="s">
        <v>802</v>
      </c>
      <c r="C516" t="s">
        <v>151</v>
      </c>
      <c r="D516" t="s">
        <v>152</v>
      </c>
      <c r="E516" t="s">
        <v>1171</v>
      </c>
      <c r="F516">
        <v>3103349621</v>
      </c>
      <c r="G516" t="s">
        <v>42</v>
      </c>
    </row>
    <row r="517" spans="1:8">
      <c r="A517" t="str">
        <f>HYPERLINK("#Clientes!A76","GARABATO LIBROS")</f>
        <v>GARABATO LIBROS</v>
      </c>
      <c r="B517" t="s">
        <v>803</v>
      </c>
      <c r="C517" t="s">
        <v>151</v>
      </c>
      <c r="D517" t="s">
        <v>152</v>
      </c>
      <c r="E517" t="s">
        <v>1171</v>
      </c>
      <c r="F517">
        <v>3103349621</v>
      </c>
      <c r="G517" t="s">
        <v>42</v>
      </c>
    </row>
    <row r="518" spans="1:8">
      <c r="A518" t="str">
        <f>HYPERLINK("#Clientes!A76","GARABATO LIBROS")</f>
        <v>GARABATO LIBROS</v>
      </c>
      <c r="B518" t="s">
        <v>804</v>
      </c>
      <c r="C518" t="s">
        <v>151</v>
      </c>
      <c r="D518" t="s">
        <v>152</v>
      </c>
      <c r="E518" t="s">
        <v>1171</v>
      </c>
      <c r="F518">
        <v>3103349621</v>
      </c>
      <c r="G518" t="s">
        <v>42</v>
      </c>
    </row>
    <row r="519" spans="1:8">
      <c r="A519" t="str">
        <f>HYPERLINK("#Clientes!A76","GARABATO LIBROS")</f>
        <v>GARABATO LIBROS</v>
      </c>
      <c r="B519" t="s">
        <v>805</v>
      </c>
      <c r="C519" t="s">
        <v>1038</v>
      </c>
      <c r="D519" t="s">
        <v>1174</v>
      </c>
      <c r="E519" t="s">
        <v>909</v>
      </c>
      <c r="F519">
        <v>3123862952</v>
      </c>
      <c r="G519" t="s">
        <v>42</v>
      </c>
    </row>
    <row r="520" spans="1:8">
      <c r="A520" t="str">
        <f>HYPERLINK("#Clientes!A77","Sergio Hernández")</f>
        <v>Sergio Hernández</v>
      </c>
      <c r="B520" t="s">
        <v>797</v>
      </c>
      <c r="C520" t="s">
        <v>555</v>
      </c>
      <c r="D520" t="s">
        <v>1175</v>
      </c>
      <c r="E520" t="s">
        <v>1176</v>
      </c>
      <c r="F520">
        <v>3166294958</v>
      </c>
      <c r="G520" t="s">
        <v>42</v>
      </c>
    </row>
    <row r="521" spans="1:8">
      <c r="A521" t="str">
        <f>HYPERLINK("#Clientes!A77","Sergio Hernández")</f>
        <v>Sergio Hernández</v>
      </c>
      <c r="B521" t="s">
        <v>800</v>
      </c>
      <c r="C521" t="s">
        <v>555</v>
      </c>
      <c r="D521" t="s">
        <v>1175</v>
      </c>
      <c r="E521" t="s">
        <v>559</v>
      </c>
      <c r="F521">
        <v>3166294958</v>
      </c>
      <c r="G521" t="s">
        <v>42</v>
      </c>
    </row>
    <row r="522" spans="1:8">
      <c r="A522" t="str">
        <f>HYPERLINK("#Clientes!A77","Sergio Hernández")</f>
        <v>Sergio Hernández</v>
      </c>
      <c r="B522" t="s">
        <v>801</v>
      </c>
      <c r="C522" t="s">
        <v>555</v>
      </c>
      <c r="D522" t="s">
        <v>1175</v>
      </c>
      <c r="E522" t="s">
        <v>1176</v>
      </c>
      <c r="F522">
        <v>3166294958</v>
      </c>
      <c r="G522" t="s">
        <v>42</v>
      </c>
    </row>
    <row r="523" spans="1:8">
      <c r="A523" t="str">
        <f>HYPERLINK("#Clientes!A77","Sergio Hernández")</f>
        <v>Sergio Hernández</v>
      </c>
      <c r="B523" t="s">
        <v>802</v>
      </c>
      <c r="C523" t="s">
        <v>555</v>
      </c>
      <c r="D523" t="s">
        <v>1177</v>
      </c>
      <c r="E523" t="s">
        <v>1176</v>
      </c>
      <c r="F523">
        <v>3166294958</v>
      </c>
      <c r="G523" t="s">
        <v>42</v>
      </c>
    </row>
    <row r="524" spans="1:8">
      <c r="A524" t="str">
        <f>HYPERLINK("#Clientes!A77","Sergio Hernández")</f>
        <v>Sergio Hernández</v>
      </c>
      <c r="B524" t="s">
        <v>803</v>
      </c>
      <c r="C524" t="s">
        <v>555</v>
      </c>
      <c r="D524" t="s">
        <v>1175</v>
      </c>
      <c r="E524" t="s">
        <v>559</v>
      </c>
      <c r="F524">
        <v>3166294958</v>
      </c>
      <c r="G524" t="s">
        <v>42</v>
      </c>
    </row>
    <row r="525" spans="1:8">
      <c r="A525" t="str">
        <f>HYPERLINK("#Clientes!A77","Sergio Hernández")</f>
        <v>Sergio Hernández</v>
      </c>
      <c r="B525" t="s">
        <v>804</v>
      </c>
      <c r="C525" t="s">
        <v>555</v>
      </c>
      <c r="D525" t="s">
        <v>1175</v>
      </c>
      <c r="E525" t="s">
        <v>559</v>
      </c>
      <c r="F525">
        <v>3166294958</v>
      </c>
      <c r="G525" t="s">
        <v>42</v>
      </c>
    </row>
    <row r="526" spans="1:8">
      <c r="A526" t="str">
        <f>HYPERLINK("#Clientes!A77","Sergio Hernández")</f>
        <v>Sergio Hernández</v>
      </c>
      <c r="B526" t="s">
        <v>805</v>
      </c>
      <c r="C526" t="s">
        <v>555</v>
      </c>
      <c r="D526" t="s">
        <v>1177</v>
      </c>
      <c r="E526" t="s">
        <v>1176</v>
      </c>
      <c r="F526">
        <v>3166294958</v>
      </c>
      <c r="G526" t="s">
        <v>42</v>
      </c>
    </row>
    <row r="527" spans="1:8">
      <c r="A527" t="str">
        <f>HYPERLINK("#Clientes!A78","LIBRERIA FENIX")</f>
        <v>LIBRERIA FENIX</v>
      </c>
      <c r="B527" t="s">
        <v>797</v>
      </c>
      <c r="C527" t="s">
        <v>1178</v>
      </c>
      <c r="D527" t="s">
        <v>789</v>
      </c>
      <c r="E527" t="s">
        <v>792</v>
      </c>
      <c r="F527" t="s">
        <v>791</v>
      </c>
      <c r="G527" t="s">
        <v>42</v>
      </c>
    </row>
    <row r="528" spans="1:8">
      <c r="A528" t="str">
        <f>HYPERLINK("#Clientes!A78","LIBRERIA FENIX")</f>
        <v>LIBRERIA FENIX</v>
      </c>
      <c r="B528" t="s">
        <v>800</v>
      </c>
      <c r="C528" t="s">
        <v>1178</v>
      </c>
      <c r="D528" t="s">
        <v>789</v>
      </c>
      <c r="E528" t="s">
        <v>792</v>
      </c>
      <c r="F528" t="s">
        <v>791</v>
      </c>
      <c r="G528" t="s">
        <v>42</v>
      </c>
    </row>
    <row r="529" spans="1:8">
      <c r="A529" t="str">
        <f>HYPERLINK("#Clientes!A78","LIBRERIA FENIX")</f>
        <v>LIBRERIA FENIX</v>
      </c>
      <c r="B529" t="s">
        <v>801</v>
      </c>
      <c r="C529" t="s">
        <v>1179</v>
      </c>
      <c r="D529" t="s">
        <v>1180</v>
      </c>
      <c r="E529" t="s">
        <v>792</v>
      </c>
      <c r="F529" t="s">
        <v>791</v>
      </c>
      <c r="G529" t="s">
        <v>42</v>
      </c>
    </row>
    <row r="530" spans="1:8">
      <c r="A530" t="str">
        <f>HYPERLINK("#Clientes!A78","LIBRERIA FENIX")</f>
        <v>LIBRERIA FENIX</v>
      </c>
      <c r="B530" t="s">
        <v>802</v>
      </c>
      <c r="C530" t="s">
        <v>1179</v>
      </c>
      <c r="D530" t="s">
        <v>1180</v>
      </c>
      <c r="E530" t="s">
        <v>792</v>
      </c>
      <c r="F530" t="s">
        <v>791</v>
      </c>
      <c r="G530" t="s">
        <v>42</v>
      </c>
    </row>
    <row r="531" spans="1:8">
      <c r="A531" t="str">
        <f>HYPERLINK("#Clientes!A78","LIBRERIA FENIX")</f>
        <v>LIBRERIA FENIX</v>
      </c>
      <c r="B531" t="s">
        <v>803</v>
      </c>
      <c r="C531" t="s">
        <v>1179</v>
      </c>
      <c r="D531" t="s">
        <v>1180</v>
      </c>
      <c r="E531" t="s">
        <v>792</v>
      </c>
      <c r="F531" t="s">
        <v>791</v>
      </c>
      <c r="G531" t="s">
        <v>42</v>
      </c>
    </row>
    <row r="532" spans="1:8">
      <c r="A532" t="str">
        <f>HYPERLINK("#Clientes!A78","LIBRERIA FENIX")</f>
        <v>LIBRERIA FENIX</v>
      </c>
      <c r="B532" t="s">
        <v>804</v>
      </c>
      <c r="C532" t="s">
        <v>1178</v>
      </c>
      <c r="D532" t="s">
        <v>789</v>
      </c>
      <c r="E532" t="s">
        <v>792</v>
      </c>
      <c r="F532" t="s">
        <v>791</v>
      </c>
      <c r="G532" t="s">
        <v>42</v>
      </c>
    </row>
    <row r="533" spans="1:8">
      <c r="A533" t="str">
        <f>HYPERLINK("#Clientes!A78","LIBRERIA FENIX")</f>
        <v>LIBRERIA FENIX</v>
      </c>
      <c r="B533" t="s">
        <v>805</v>
      </c>
      <c r="C533" t="s">
        <v>1179</v>
      </c>
      <c r="D533" t="s">
        <v>1180</v>
      </c>
      <c r="E533" t="s">
        <v>792</v>
      </c>
      <c r="F533" t="s">
        <v>791</v>
      </c>
      <c r="G533" t="s">
        <v>42</v>
      </c>
    </row>
    <row r="534" spans="1:8">
      <c r="A534" t="str">
        <f>HYPERLINK("#Clientes!A79","D53101")</f>
        <v>D53101</v>
      </c>
      <c r="B534" t="s">
        <v>797</v>
      </c>
      <c r="C534" t="s">
        <v>1181</v>
      </c>
      <c r="D534" t="s">
        <v>1182</v>
      </c>
      <c r="E534" t="s">
        <v>1183</v>
      </c>
      <c r="F534" t="s">
        <v>1184</v>
      </c>
      <c r="G534" t="s">
        <v>42</v>
      </c>
    </row>
    <row r="535" spans="1:8">
      <c r="A535" t="str">
        <f>HYPERLINK("#Clientes!A79","D53101")</f>
        <v>D53101</v>
      </c>
      <c r="B535" t="s">
        <v>800</v>
      </c>
      <c r="C535" t="s">
        <v>1181</v>
      </c>
      <c r="D535" t="s">
        <v>1182</v>
      </c>
      <c r="E535" t="s">
        <v>1183</v>
      </c>
      <c r="F535" t="s">
        <v>1184</v>
      </c>
      <c r="G535" t="s">
        <v>42</v>
      </c>
    </row>
    <row r="536" spans="1:8">
      <c r="A536" t="str">
        <f>HYPERLINK("#Clientes!A79","D53101")</f>
        <v>D53101</v>
      </c>
      <c r="B536" t="s">
        <v>801</v>
      </c>
      <c r="C536" t="s">
        <v>1181</v>
      </c>
      <c r="D536" t="s">
        <v>1182</v>
      </c>
      <c r="E536" t="s">
        <v>1183</v>
      </c>
      <c r="F536" t="s">
        <v>1184</v>
      </c>
      <c r="G536" t="s">
        <v>42</v>
      </c>
    </row>
    <row r="537" spans="1:8">
      <c r="A537" t="str">
        <f>HYPERLINK("#Clientes!A79","D53101")</f>
        <v>D53101</v>
      </c>
      <c r="B537" t="s">
        <v>802</v>
      </c>
      <c r="C537" t="s">
        <v>1185</v>
      </c>
      <c r="D537" t="s">
        <v>1186</v>
      </c>
      <c r="E537" t="s">
        <v>1187</v>
      </c>
      <c r="F537" t="s">
        <v>1184</v>
      </c>
      <c r="G537" t="s">
        <v>42</v>
      </c>
    </row>
    <row r="538" spans="1:8">
      <c r="A538" t="str">
        <f>HYPERLINK("#Clientes!A79","D53101")</f>
        <v>D53101</v>
      </c>
      <c r="B538" t="s">
        <v>803</v>
      </c>
      <c r="C538" t="s">
        <v>1185</v>
      </c>
      <c r="D538" t="s">
        <v>1186</v>
      </c>
      <c r="E538" t="s">
        <v>1187</v>
      </c>
      <c r="F538" t="s">
        <v>1184</v>
      </c>
      <c r="G538" t="s">
        <v>42</v>
      </c>
    </row>
    <row r="539" spans="1:8">
      <c r="A539" t="str">
        <f>HYPERLINK("#Clientes!A79","D53101")</f>
        <v>D53101</v>
      </c>
      <c r="B539" t="s">
        <v>804</v>
      </c>
      <c r="C539" t="s">
        <v>1185</v>
      </c>
      <c r="D539" t="s">
        <v>1186</v>
      </c>
      <c r="E539" t="s">
        <v>1187</v>
      </c>
      <c r="F539" t="s">
        <v>1184</v>
      </c>
      <c r="G539" t="s">
        <v>42</v>
      </c>
    </row>
    <row r="540" spans="1:8">
      <c r="A540" t="str">
        <f>HYPERLINK("#Clientes!A79","D53101")</f>
        <v>D53101</v>
      </c>
      <c r="B540" t="s">
        <v>805</v>
      </c>
      <c r="C540" t="s">
        <v>1181</v>
      </c>
      <c r="D540" t="s">
        <v>1182</v>
      </c>
      <c r="E540" t="s">
        <v>1183</v>
      </c>
      <c r="F540" t="s">
        <v>1184</v>
      </c>
      <c r="G54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TODO LIBROS SALAZAR SAS" display="TODO LIBROS SALAZAR SAS"/>
    <hyperlink ref="A3" r:id="rId_hyperlink_2" tooltip="TODO LIBROS SALAZAR SAS" display="TODO LIBROS SALAZAR SAS"/>
    <hyperlink ref="A4" r:id="rId_hyperlink_3" tooltip="TODO LIBROS SALAZAR SAS" display="TODO LIBROS SALAZAR SAS"/>
    <hyperlink ref="A5" r:id="rId_hyperlink_4" tooltip="TODO LIBROS SALAZAR SAS" display="TODO LIBROS SALAZAR SAS"/>
    <hyperlink ref="A6" r:id="rId_hyperlink_5" tooltip="TODO LIBROS SALAZAR SAS" display="TODO LIBROS SALAZAR SAS"/>
    <hyperlink ref="A7" r:id="rId_hyperlink_6" tooltip="TODO LIBROS SALAZAR SAS" display="TODO LIBROS SALAZAR SAS"/>
    <hyperlink ref="A8" r:id="rId_hyperlink_7" tooltip="TODO LIBROS SALAZAR SAS" display="TODO LIBROS SALAZAR SAS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Villegas Editores" display="Villegas Editores"/>
    <hyperlink ref="A87" r:id="rId_hyperlink_86" tooltip="Villegas Editores" display="Villegas Editores"/>
    <hyperlink ref="A88" r:id="rId_hyperlink_87" tooltip="Villegas Editores" display="Villegas Editores"/>
    <hyperlink ref="A89" r:id="rId_hyperlink_88" tooltip="Villegas Editores" display="Villegas Editores"/>
    <hyperlink ref="A90" r:id="rId_hyperlink_89" tooltip="Villegas Editores" display="Villegas Editores"/>
    <hyperlink ref="A91" r:id="rId_hyperlink_90" tooltip="Villegas Editores" display="Villegas Editores"/>
    <hyperlink ref="A92" r:id="rId_hyperlink_91" tooltip="Villegas Editores" display="Villegas Editores"/>
    <hyperlink ref="A93" r:id="rId_hyperlink_92" tooltip="Casa Tomada Libros y Café" display="Casa Tomada Libros y Café"/>
    <hyperlink ref="A94" r:id="rId_hyperlink_93" tooltip="Casa Tomada Libros y Café" display="Casa Tomada Libros y Café"/>
    <hyperlink ref="A95" r:id="rId_hyperlink_94" tooltip="Casa Tomada Libros y Café" display="Casa Tomada Libros y Café"/>
    <hyperlink ref="A96" r:id="rId_hyperlink_95" tooltip="Casa Tomada Libros y Café" display="Casa Tomada Libros y Café"/>
    <hyperlink ref="A97" r:id="rId_hyperlink_96" tooltip="Casa Tomada Libros y Café" display="Casa Tomada Libros y Café"/>
    <hyperlink ref="A98" r:id="rId_hyperlink_97" tooltip="Casa Tomada Libros y Café" display="Casa Tomada Libros y Café"/>
    <hyperlink ref="A99" r:id="rId_hyperlink_98" tooltip="Casa Tomada Libros y Café" display="Casa Tomada Libros y Café"/>
    <hyperlink ref="A100" r:id="rId_hyperlink_99" tooltip="SANTIAGO AGUIRRE" display="SANTIAGO AGUIRRE"/>
    <hyperlink ref="A101" r:id="rId_hyperlink_100" tooltip="SANTIAGO AGUIRRE" display="SANTIAGO AGUIRRE"/>
    <hyperlink ref="A102" r:id="rId_hyperlink_101" tooltip="SANTIAGO AGUIRRE" display="SANTIAGO AGUIRRE"/>
    <hyperlink ref="A103" r:id="rId_hyperlink_102" tooltip="SANTIAGO AGUIRRE" display="SANTIAGO AGUIRRE"/>
    <hyperlink ref="A104" r:id="rId_hyperlink_103" tooltip="SANTIAGO AGUIRRE" display="SANTIAGO AGUIRRE"/>
    <hyperlink ref="A105" r:id="rId_hyperlink_104" tooltip="SANTIAGO AGUIRRE" display="SANTIAGO AGUIRRE"/>
    <hyperlink ref="A106" r:id="rId_hyperlink_105" tooltip="SANTIAGO AGUIRRE" display="SANTIAGO AGUIRRE"/>
    <hyperlink ref="A107" r:id="rId_hyperlink_106" tooltip="Prólogo libros" display="Prólogo libros"/>
    <hyperlink ref="A108" r:id="rId_hyperlink_107" tooltip="Prólogo libros" display="Prólogo libros"/>
    <hyperlink ref="A109" r:id="rId_hyperlink_108" tooltip="Prólogo libros" display="Prólogo libros"/>
    <hyperlink ref="A110" r:id="rId_hyperlink_109" tooltip="Prólogo libros" display="Prólogo libros"/>
    <hyperlink ref="A111" r:id="rId_hyperlink_110" tooltip="Prólogo libros" display="Prólogo libros"/>
    <hyperlink ref="A112" r:id="rId_hyperlink_111" tooltip="Prólogo libros" display="Prólogo libros"/>
    <hyperlink ref="A113" r:id="rId_hyperlink_112" tooltip="Prólogo libros" display="Prólogo libros"/>
    <hyperlink ref="A114" r:id="rId_hyperlink_113" tooltip="EL ARCANO LIBRERIA" display="EL ARCANO LIBRERIA"/>
    <hyperlink ref="A115" r:id="rId_hyperlink_114" tooltip="EL ARCANO LIBRERIA" display="EL ARCANO LIBRERIA"/>
    <hyperlink ref="A116" r:id="rId_hyperlink_115" tooltip="EL ARCANO LIBRERIA" display="EL ARCANO LIBRERIA"/>
    <hyperlink ref="A117" r:id="rId_hyperlink_116" tooltip="EL ARCANO LIBRERIA" display="EL ARCANO LIBRERIA"/>
    <hyperlink ref="A118" r:id="rId_hyperlink_117" tooltip="EL ARCANO LIBRERIA" display="EL ARCANO LIBRERIA"/>
    <hyperlink ref="A119" r:id="rId_hyperlink_118" tooltip="EL ARCANO LIBRERIA" display="EL ARCANO LIBRERIA"/>
    <hyperlink ref="A120" r:id="rId_hyperlink_119" tooltip="EL ARCANO LIBRERIA" display="EL ARCANO LIBRERIA"/>
    <hyperlink ref="A121" r:id="rId_hyperlink_120" tooltip="La Valija de fuego" display="La Valija de fuego"/>
    <hyperlink ref="A122" r:id="rId_hyperlink_121" tooltip="La Valija de fuego" display="La Valija de fuego"/>
    <hyperlink ref="A123" r:id="rId_hyperlink_122" tooltip="La Valija de fuego" display="La Valija de fuego"/>
    <hyperlink ref="A124" r:id="rId_hyperlink_123" tooltip="La Valija de fuego" display="La Valija de fuego"/>
    <hyperlink ref="A125" r:id="rId_hyperlink_124" tooltip="La Valija de fuego" display="La Valija de fuego"/>
    <hyperlink ref="A126" r:id="rId_hyperlink_125" tooltip="La Valija de fuego" display="La Valija de fuego"/>
    <hyperlink ref="A127" r:id="rId_hyperlink_126" tooltip="La Valija de fuego" display="La Valija de fuego"/>
    <hyperlink ref="A128" r:id="rId_hyperlink_127" tooltip="Andes Libreria Com" display="Andes Libreria Com"/>
    <hyperlink ref="A129" r:id="rId_hyperlink_128" tooltip="Andes Libreria Com" display="Andes Libreria Com"/>
    <hyperlink ref="A130" r:id="rId_hyperlink_129" tooltip="Andes Libreria Com" display="Andes Libreria Com"/>
    <hyperlink ref="A131" r:id="rId_hyperlink_130" tooltip="Andes Libreria Com" display="Andes Libreria Com"/>
    <hyperlink ref="A132" r:id="rId_hyperlink_131" tooltip="Andes Libreria Com" display="Andes Libreria Com"/>
    <hyperlink ref="A133" r:id="rId_hyperlink_132" tooltip="Andes Libreria Com" display="Andes Libreria Com"/>
    <hyperlink ref="A134" r:id="rId_hyperlink_133" tooltip="Andes Libreria Com" display="Andes Libreria Com"/>
    <hyperlink ref="A135" r:id="rId_hyperlink_134" tooltip="TIENDA TEATRAL" display="TIENDA TEATRAL"/>
    <hyperlink ref="A136" r:id="rId_hyperlink_135" tooltip="TIENDA TEATRAL" display="TIENDA TEATRAL"/>
    <hyperlink ref="A137" r:id="rId_hyperlink_136" tooltip="TIENDA TEATRAL" display="TIENDA TEATRAL"/>
    <hyperlink ref="A138" r:id="rId_hyperlink_137" tooltip="TIENDA TEATRAL" display="TIENDA TEATRAL"/>
    <hyperlink ref="A139" r:id="rId_hyperlink_138" tooltip="TIENDA TEATRAL" display="TIENDA TEATRAL"/>
    <hyperlink ref="A140" r:id="rId_hyperlink_139" tooltip="TIENDA TEATRAL" display="TIENDA TEATRAL"/>
    <hyperlink ref="A141" r:id="rId_hyperlink_140" tooltip="TIENDA TEATRAL" display="TIENDA TEATRAL"/>
    <hyperlink ref="A142" r:id="rId_hyperlink_141" tooltip="LIBRERIAS WILBORADA 1047 SAS" display="LIBRERIAS WILBORADA 1047 SAS"/>
    <hyperlink ref="A143" r:id="rId_hyperlink_142" tooltip="LIBRERIAS WILBORADA 1047 SAS" display="LIBRERIAS WILBORADA 1047 SAS"/>
    <hyperlink ref="A144" r:id="rId_hyperlink_143" tooltip="LIBRERIAS WILBORADA 1047 SAS" display="LIBRERIAS WILBORADA 1047 SAS"/>
    <hyperlink ref="A145" r:id="rId_hyperlink_144" tooltip="LIBRERIAS WILBORADA 1047 SAS" display="LIBRERIAS WILBORADA 1047 SAS"/>
    <hyperlink ref="A146" r:id="rId_hyperlink_145" tooltip="LIBRERIAS WILBORADA 1047 SAS" display="LIBRERIAS WILBORADA 1047 SAS"/>
    <hyperlink ref="A147" r:id="rId_hyperlink_146" tooltip="LIBRERIAS WILBORADA 1047 SAS" display="LIBRERIAS WILBORADA 1047 SAS"/>
    <hyperlink ref="A148" r:id="rId_hyperlink_147" tooltip="LIBRERIAS WILBORADA 1047 SAS" display="LIBRERIAS WILBORADA 1047 SAS"/>
    <hyperlink ref="A149" r:id="rId_hyperlink_148" tooltip="FCE" display="FCE"/>
    <hyperlink ref="A150" r:id="rId_hyperlink_149" tooltip="FCE" display="FCE"/>
    <hyperlink ref="A151" r:id="rId_hyperlink_150" tooltip="FCE" display="FCE"/>
    <hyperlink ref="A152" r:id="rId_hyperlink_151" tooltip="FCE" display="FCE"/>
    <hyperlink ref="A153" r:id="rId_hyperlink_152" tooltip="FCE" display="FCE"/>
    <hyperlink ref="A154" r:id="rId_hyperlink_153" tooltip="FCE" display="FCE"/>
    <hyperlink ref="A155" r:id="rId_hyperlink_154" tooltip="FCE" display="FCE"/>
    <hyperlink ref="A156" r:id="rId_hyperlink_155" tooltip="Ambientes de Aprendizaje SAS" display="Ambientes de Aprendizaje SAS"/>
    <hyperlink ref="A157" r:id="rId_hyperlink_156" tooltip="Ambientes de Aprendizaje SAS" display="Ambientes de Aprendizaje SAS"/>
    <hyperlink ref="A158" r:id="rId_hyperlink_157" tooltip="Ambientes de Aprendizaje SAS" display="Ambientes de Aprendizaje SAS"/>
    <hyperlink ref="A159" r:id="rId_hyperlink_158" tooltip="Ambientes de Aprendizaje SAS" display="Ambientes de Aprendizaje SAS"/>
    <hyperlink ref="A160" r:id="rId_hyperlink_159" tooltip="Ambientes de Aprendizaje SAS" display="Ambientes de Aprendizaje SAS"/>
    <hyperlink ref="A161" r:id="rId_hyperlink_160" tooltip="Ambientes de Aprendizaje SAS" display="Ambientes de Aprendizaje SAS"/>
    <hyperlink ref="A162" r:id="rId_hyperlink_161" tooltip="Ambientes de Aprendizaje SAS" display="Ambientes de Aprendizaje SAS"/>
    <hyperlink ref="A163" r:id="rId_hyperlink_162" tooltip="Oromo café librería" display="Oromo café librería"/>
    <hyperlink ref="A164" r:id="rId_hyperlink_163" tooltip="Oromo café librería" display="Oromo café librería"/>
    <hyperlink ref="A165" r:id="rId_hyperlink_164" tooltip="Oromo café librería" display="Oromo café librería"/>
    <hyperlink ref="A166" r:id="rId_hyperlink_165" tooltip="Oromo café librería" display="Oromo café librería"/>
    <hyperlink ref="A167" r:id="rId_hyperlink_166" tooltip="Oromo café librería" display="Oromo café librería"/>
    <hyperlink ref="A168" r:id="rId_hyperlink_167" tooltip="Oromo café librería" display="Oromo café librería"/>
    <hyperlink ref="A169" r:id="rId_hyperlink_168" tooltip="Oromo café librería" display="Oromo café librería"/>
    <hyperlink ref="A170" r:id="rId_hyperlink_169" tooltip="María Gutiérrez" display="María Gutiérrez"/>
    <hyperlink ref="A171" r:id="rId_hyperlink_170" tooltip="María Gutiérrez" display="María Gutiérrez"/>
    <hyperlink ref="A172" r:id="rId_hyperlink_171" tooltip="María Gutiérrez" display="María Gutiérrez"/>
    <hyperlink ref="A173" r:id="rId_hyperlink_172" tooltip="María Gutiérrez" display="María Gutiérrez"/>
    <hyperlink ref="A174" r:id="rId_hyperlink_173" tooltip="María Gutiérrez" display="María Gutiérrez"/>
    <hyperlink ref="A175" r:id="rId_hyperlink_174" tooltip="María Gutiérrez" display="María Gutiérrez"/>
    <hyperlink ref="A176" r:id="rId_hyperlink_175" tooltip="María Gutiérrez" display="María Gutiérrez"/>
    <hyperlink ref="A177" r:id="rId_hyperlink_176" tooltip="C09398" display="C09398"/>
    <hyperlink ref="A178" r:id="rId_hyperlink_177" tooltip="C09398" display="C09398"/>
    <hyperlink ref="A179" r:id="rId_hyperlink_178" tooltip="C09398" display="C09398"/>
    <hyperlink ref="A180" r:id="rId_hyperlink_179" tooltip="C09398" display="C09398"/>
    <hyperlink ref="A181" r:id="rId_hyperlink_180" tooltip="C09398" display="C09398"/>
    <hyperlink ref="A182" r:id="rId_hyperlink_181" tooltip="C09398" display="C09398"/>
    <hyperlink ref="A183" r:id="rId_hyperlink_182" tooltip="C09398" display="C09398"/>
    <hyperlink ref="A184" r:id="rId_hyperlink_183" tooltip="MATORRAL LIBRERIA SAS" display="MATORRAL LIBRERIA SAS"/>
    <hyperlink ref="A185" r:id="rId_hyperlink_184" tooltip="MATORRAL LIBRERIA SAS" display="MATORRAL LIBRERIA SAS"/>
    <hyperlink ref="A186" r:id="rId_hyperlink_185" tooltip="MATORRAL LIBRERIA SAS" display="MATORRAL LIBRERIA SAS"/>
    <hyperlink ref="A187" r:id="rId_hyperlink_186" tooltip="MATORRAL LIBRERIA SAS" display="MATORRAL LIBRERIA SAS"/>
    <hyperlink ref="A188" r:id="rId_hyperlink_187" tooltip="MATORRAL LIBRERIA SAS" display="MATORRAL LIBRERIA SAS"/>
    <hyperlink ref="A189" r:id="rId_hyperlink_188" tooltip="MATORRAL LIBRERIA SAS" display="MATORRAL LIBRERIA SAS"/>
    <hyperlink ref="A190" r:id="rId_hyperlink_189" tooltip="MATORRAL LIBRERIA SAS" display="MATORRAL LIBRERIA SAS"/>
    <hyperlink ref="A191" r:id="rId_hyperlink_190" tooltip="WILSON MENDOZA" display="WILSON MENDOZA"/>
    <hyperlink ref="A192" r:id="rId_hyperlink_191" tooltip="WILSON MENDOZA" display="WILSON MENDOZA"/>
    <hyperlink ref="A193" r:id="rId_hyperlink_192" tooltip="WILSON MENDOZA" display="WILSON MENDOZA"/>
    <hyperlink ref="A194" r:id="rId_hyperlink_193" tooltip="WILSON MENDOZA" display="WILSON MENDOZA"/>
    <hyperlink ref="A195" r:id="rId_hyperlink_194" tooltip="WILSON MENDOZA" display="WILSON MENDOZA"/>
    <hyperlink ref="A196" r:id="rId_hyperlink_195" tooltip="WILSON MENDOZA" display="WILSON MENDOZA"/>
    <hyperlink ref="A197" r:id="rId_hyperlink_196" tooltip="WILSON MENDOZA" display="WILSON MENDOZA"/>
    <hyperlink ref="A198" r:id="rId_hyperlink_197" tooltip="NESTOR HERRERA" display="NESTOR HERRERA"/>
    <hyperlink ref="A199" r:id="rId_hyperlink_198" tooltip="NESTOR HERRERA" display="NESTOR HERRERA"/>
    <hyperlink ref="A200" r:id="rId_hyperlink_199" tooltip="NESTOR HERRERA" display="NESTOR HERRERA"/>
    <hyperlink ref="A201" r:id="rId_hyperlink_200" tooltip="NESTOR HERRERA" display="NESTOR HERRERA"/>
    <hyperlink ref="A202" r:id="rId_hyperlink_201" tooltip="NESTOR HERRERA" display="NESTOR HERRERA"/>
    <hyperlink ref="A203" r:id="rId_hyperlink_202" tooltip="NESTOR HERRERA" display="NESTOR HERRERA"/>
    <hyperlink ref="A204" r:id="rId_hyperlink_203" tooltip="NESTOR HERRERA" display="NESTOR HERRERA"/>
    <hyperlink ref="A205" r:id="rId_hyperlink_204" tooltip="Universidad Industrial de Santander" display="Universidad Industrial de Santander"/>
    <hyperlink ref="A206" r:id="rId_hyperlink_205" tooltip="Universidad Industrial de Santander" display="Universidad Industrial de Santander"/>
    <hyperlink ref="A207" r:id="rId_hyperlink_206" tooltip="Universidad Industrial de Santander" display="Universidad Industrial de Santander"/>
    <hyperlink ref="A208" r:id="rId_hyperlink_207" tooltip="Universidad Industrial de Santander" display="Universidad Industrial de Santander"/>
    <hyperlink ref="A209" r:id="rId_hyperlink_208" tooltip="Universidad Industrial de Santander" display="Universidad Industrial de Santander"/>
    <hyperlink ref="A210" r:id="rId_hyperlink_209" tooltip="Universidad Industrial de Santander" display="Universidad Industrial de Santander"/>
    <hyperlink ref="A211" r:id="rId_hyperlink_210" tooltip="Universidad Industrial de Santander" display="Universidad Industrial de Santander"/>
    <hyperlink ref="A212" r:id="rId_hyperlink_211" tooltip="Elvira Gómez" display="Elvira Gómez"/>
    <hyperlink ref="A213" r:id="rId_hyperlink_212" tooltip="Elvira Gómez" display="Elvira Gómez"/>
    <hyperlink ref="A214" r:id="rId_hyperlink_213" tooltip="Elvira Gómez" display="Elvira Gómez"/>
    <hyperlink ref="A215" r:id="rId_hyperlink_214" tooltip="Elvira Gómez" display="Elvira Gómez"/>
    <hyperlink ref="A216" r:id="rId_hyperlink_215" tooltip="Elvira Gómez" display="Elvira Gómez"/>
    <hyperlink ref="A217" r:id="rId_hyperlink_216" tooltip="Elvira Gómez" display="Elvira Gómez"/>
    <hyperlink ref="A218" r:id="rId_hyperlink_217" tooltip="Elvira Gómez" display="Elvira Gómez"/>
    <hyperlink ref="A219" r:id="rId_hyperlink_218" tooltip="Librería Hojas de Parra" display="Librería Hojas de Parra"/>
    <hyperlink ref="A220" r:id="rId_hyperlink_219" tooltip="Librería Hojas de Parra" display="Librería Hojas de Parra"/>
    <hyperlink ref="A221" r:id="rId_hyperlink_220" tooltip="Librería Hojas de Parra" display="Librería Hojas de Parra"/>
    <hyperlink ref="A222" r:id="rId_hyperlink_221" tooltip="Librería Hojas de Parra" display="Librería Hojas de Parra"/>
    <hyperlink ref="A223" r:id="rId_hyperlink_222" tooltip="Librería Hojas de Parra" display="Librería Hojas de Parra"/>
    <hyperlink ref="A224" r:id="rId_hyperlink_223" tooltip="Librería Hojas de Parra" display="Librería Hojas de Parra"/>
    <hyperlink ref="A225" r:id="rId_hyperlink_224" tooltip="Librería Hojas de Parra" display="Librería Hojas de Parra"/>
    <hyperlink ref="A226" r:id="rId_hyperlink_225" tooltip="LINA DELRIO" display="LINA DELRIO"/>
    <hyperlink ref="A227" r:id="rId_hyperlink_226" tooltip="LINA DELRIO" display="LINA DELRIO"/>
    <hyperlink ref="A228" r:id="rId_hyperlink_227" tooltip="LINA DELRIO" display="LINA DELRIO"/>
    <hyperlink ref="A229" r:id="rId_hyperlink_228" tooltip="LINA DELRIO" display="LINA DELRIO"/>
    <hyperlink ref="A230" r:id="rId_hyperlink_229" tooltip="LINA DELRIO" display="LINA DELRIO"/>
    <hyperlink ref="A231" r:id="rId_hyperlink_230" tooltip="LINA DELRIO" display="LINA DELRIO"/>
    <hyperlink ref="A232" r:id="rId_hyperlink_231" tooltip="LINA DELRIO" display="LINA DELRIO"/>
    <hyperlink ref="A233" r:id="rId_hyperlink_232" tooltip="Juvenal Marín" display="Juvenal Marín"/>
    <hyperlink ref="A234" r:id="rId_hyperlink_233" tooltip="Juvenal Marín" display="Juvenal Marín"/>
    <hyperlink ref="A235" r:id="rId_hyperlink_234" tooltip="Juvenal Marín" display="Juvenal Marín"/>
    <hyperlink ref="A236" r:id="rId_hyperlink_235" tooltip="Juvenal Marín" display="Juvenal Marín"/>
    <hyperlink ref="A237" r:id="rId_hyperlink_236" tooltip="Juvenal Marín" display="Juvenal Marín"/>
    <hyperlink ref="A238" r:id="rId_hyperlink_237" tooltip="Juvenal Marín" display="Juvenal Marín"/>
    <hyperlink ref="A239" r:id="rId_hyperlink_238" tooltip="Juvenal Marín" display="Juvenal Marín"/>
    <hyperlink ref="A240" r:id="rId_hyperlink_239" tooltip="Librosenlinea.co" display="Librosenlinea.co"/>
    <hyperlink ref="A241" r:id="rId_hyperlink_240" tooltip="Librosenlinea.co" display="Librosenlinea.co"/>
    <hyperlink ref="A242" r:id="rId_hyperlink_241" tooltip="Librosenlinea.co" display="Librosenlinea.co"/>
    <hyperlink ref="A243" r:id="rId_hyperlink_242" tooltip="Librosenlinea.co" display="Librosenlinea.co"/>
    <hyperlink ref="A244" r:id="rId_hyperlink_243" tooltip="Librosenlinea.co" display="Librosenlinea.co"/>
    <hyperlink ref="A245" r:id="rId_hyperlink_244" tooltip="Librosenlinea.co" display="Librosenlinea.co"/>
    <hyperlink ref="A246" r:id="rId_hyperlink_245" tooltip="Librosenlinea.co" display="Librosenlinea.co"/>
    <hyperlink ref="A247" r:id="rId_hyperlink_246" tooltip="Sonia Hurtado" display="Sonia Hurtado"/>
    <hyperlink ref="A248" r:id="rId_hyperlink_247" tooltip="Sonia Hurtado" display="Sonia Hurtado"/>
    <hyperlink ref="A249" r:id="rId_hyperlink_248" tooltip="Sonia Hurtado" display="Sonia Hurtado"/>
    <hyperlink ref="A250" r:id="rId_hyperlink_249" tooltip="Sonia Hurtado" display="Sonia Hurtado"/>
    <hyperlink ref="A251" r:id="rId_hyperlink_250" tooltip="Sonia Hurtado" display="Sonia Hurtado"/>
    <hyperlink ref="A252" r:id="rId_hyperlink_251" tooltip="Sonia Hurtado" display="Sonia Hurtado"/>
    <hyperlink ref="A253" r:id="rId_hyperlink_252" tooltip="Sonia Hurtado" display="Sonia Hurtado"/>
    <hyperlink ref="A254" r:id="rId_hyperlink_253" tooltip="Paola Roa" display="Paola Roa"/>
    <hyperlink ref="A255" r:id="rId_hyperlink_254" tooltip="Paola Roa" display="Paola Roa"/>
    <hyperlink ref="A256" r:id="rId_hyperlink_255" tooltip="Paola Roa" display="Paola Roa"/>
    <hyperlink ref="A257" r:id="rId_hyperlink_256" tooltip="Paola Roa" display="Paola Roa"/>
    <hyperlink ref="A258" r:id="rId_hyperlink_257" tooltip="Paola Roa" display="Paola Roa"/>
    <hyperlink ref="A259" r:id="rId_hyperlink_258" tooltip="Paola Roa" display="Paola Roa"/>
    <hyperlink ref="A260" r:id="rId_hyperlink_259" tooltip="Paola Roa" display="Paola Roa"/>
    <hyperlink ref="A261" r:id="rId_hyperlink_260" tooltip="Librería Villegas Editores" display="Librería Villegas Editores"/>
    <hyperlink ref="A262" r:id="rId_hyperlink_261" tooltip="Librería Villegas Editores" display="Librería Villegas Editores"/>
    <hyperlink ref="A263" r:id="rId_hyperlink_262" tooltip="Librería Villegas Editores" display="Librería Villegas Editores"/>
    <hyperlink ref="A264" r:id="rId_hyperlink_263" tooltip="Librería Villegas Editores" display="Librería Villegas Editores"/>
    <hyperlink ref="A265" r:id="rId_hyperlink_264" tooltip="Librería Villegas Editores" display="Librería Villegas Editores"/>
    <hyperlink ref="A266" r:id="rId_hyperlink_265" tooltip="Librería Villegas Editores" display="Librería Villegas Editores"/>
    <hyperlink ref="A267" r:id="rId_hyperlink_266" tooltip="Librería Villegas Editores" display="Librería Villegas Editores"/>
    <hyperlink ref="A268" r:id="rId_hyperlink_267" tooltip="Prólogo" display="Prólogo"/>
    <hyperlink ref="A269" r:id="rId_hyperlink_268" tooltip="Prólogo" display="Prólogo"/>
    <hyperlink ref="A270" r:id="rId_hyperlink_269" tooltip="Prólogo" display="Prólogo"/>
    <hyperlink ref="A271" r:id="rId_hyperlink_270" tooltip="Prólogo" display="Prólogo"/>
    <hyperlink ref="A272" r:id="rId_hyperlink_271" tooltip="Prólogo" display="Prólogo"/>
    <hyperlink ref="A273" r:id="rId_hyperlink_272" tooltip="Prólogo" display="Prólogo"/>
    <hyperlink ref="A274" r:id="rId_hyperlink_273" tooltip="Prólogo" display="Prólogo"/>
    <hyperlink ref="A275" r:id="rId_hyperlink_274" tooltip="Alejandra Quintero" display="Alejandra Quintero"/>
    <hyperlink ref="A276" r:id="rId_hyperlink_275" tooltip="Alejandra Quintero" display="Alejandra Quintero"/>
    <hyperlink ref="A277" r:id="rId_hyperlink_276" tooltip="Alejandra Quintero" display="Alejandra Quintero"/>
    <hyperlink ref="A278" r:id="rId_hyperlink_277" tooltip="Alejandra Quintero" display="Alejandra Quintero"/>
    <hyperlink ref="A279" r:id="rId_hyperlink_278" tooltip="Alejandra Quintero" display="Alejandra Quintero"/>
    <hyperlink ref="A280" r:id="rId_hyperlink_279" tooltip="Alejandra Quintero" display="Alejandra Quintero"/>
    <hyperlink ref="A281" r:id="rId_hyperlink_280" tooltip="Alejandra Quintero" display="Alejandra Quintero"/>
    <hyperlink ref="A282" r:id="rId_hyperlink_281" tooltip="ASOCIACION DE AMIGOS DEL MUSEO NACIONAL" display="ASOCIACION DE AMIGOS DEL MUSEO NACIONAL"/>
    <hyperlink ref="A283" r:id="rId_hyperlink_282" tooltip="ASOCIACION DE AMIGOS DEL MUSEO NACIONAL" display="ASOCIACION DE AMIGOS DEL MUSEO NACIONAL"/>
    <hyperlink ref="A284" r:id="rId_hyperlink_283" tooltip="ASOCIACION DE AMIGOS DEL MUSEO NACIONAL" display="ASOCIACION DE AMIGOS DEL MUSEO NACIONAL"/>
    <hyperlink ref="A285" r:id="rId_hyperlink_284" tooltip="ASOCIACION DE AMIGOS DEL MUSEO NACIONAL" display="ASOCIACION DE AMIGOS DEL MUSEO NACIONAL"/>
    <hyperlink ref="A286" r:id="rId_hyperlink_285" tooltip="ASOCIACION DE AMIGOS DEL MUSEO NACIONAL" display="ASOCIACION DE AMIGOS DEL MUSEO NACIONAL"/>
    <hyperlink ref="A287" r:id="rId_hyperlink_286" tooltip="ASOCIACION DE AMIGOS DEL MUSEO NACIONAL" display="ASOCIACION DE AMIGOS DEL MUSEO NACIONAL"/>
    <hyperlink ref="A288" r:id="rId_hyperlink_287" tooltip="ASOCIACION DE AMIGOS DEL MUSEO NACIONAL" display="ASOCIACION DE AMIGOS DEL MUSEO NACIONAL"/>
    <hyperlink ref="A289" r:id="rId_hyperlink_288" tooltip="Carlos Salazar" display="Carlos Salazar"/>
    <hyperlink ref="A290" r:id="rId_hyperlink_289" tooltip="Carlos Salazar" display="Carlos Salazar"/>
    <hyperlink ref="A291" r:id="rId_hyperlink_290" tooltip="Carlos Salazar" display="Carlos Salazar"/>
    <hyperlink ref="A292" r:id="rId_hyperlink_291" tooltip="Carlos Salazar" display="Carlos Salazar"/>
    <hyperlink ref="A293" r:id="rId_hyperlink_292" tooltip="Carlos Salazar" display="Carlos Salazar"/>
    <hyperlink ref="A294" r:id="rId_hyperlink_293" tooltip="Carlos Salazar" display="Carlos Salazar"/>
    <hyperlink ref="A295" r:id="rId_hyperlink_294" tooltip="Carlos Salazar" display="Carlos Salazar"/>
    <hyperlink ref="A296" r:id="rId_hyperlink_295" tooltip="CONTRABAJO LIBRO Y CAFÉ" display="CONTRABAJO LIBRO Y CAFÉ"/>
    <hyperlink ref="A297" r:id="rId_hyperlink_296" tooltip="CONTRABAJO LIBRO Y CAFÉ" display="CONTRABAJO LIBRO Y CAFÉ"/>
    <hyperlink ref="A298" r:id="rId_hyperlink_297" tooltip="CONTRABAJO LIBRO Y CAFÉ" display="CONTRABAJO LIBRO Y CAFÉ"/>
    <hyperlink ref="A299" r:id="rId_hyperlink_298" tooltip="CONTRABAJO LIBRO Y CAFÉ" display="CONTRABAJO LIBRO Y CAFÉ"/>
    <hyperlink ref="A300" r:id="rId_hyperlink_299" tooltip="CONTRABAJO LIBRO Y CAFÉ" display="CONTRABAJO LIBRO Y CAFÉ"/>
    <hyperlink ref="A301" r:id="rId_hyperlink_300" tooltip="CONTRABAJO LIBRO Y CAFÉ" display="CONTRABAJO LIBRO Y CAFÉ"/>
    <hyperlink ref="A302" r:id="rId_hyperlink_301" tooltip="CONTRABAJO LIBRO Y CAFÉ" display="CONTRABAJO LIBRO Y CAFÉ"/>
    <hyperlink ref="A303" r:id="rId_hyperlink_302" tooltip="Diego Beltrán" display="Diego Beltrán"/>
    <hyperlink ref="A304" r:id="rId_hyperlink_303" tooltip="Diego Beltrán" display="Diego Beltrán"/>
    <hyperlink ref="A305" r:id="rId_hyperlink_304" tooltip="Diego Beltrán" display="Diego Beltrán"/>
    <hyperlink ref="A306" r:id="rId_hyperlink_305" tooltip="Diego Beltrán" display="Diego Beltrán"/>
    <hyperlink ref="A307" r:id="rId_hyperlink_306" tooltip="Diego Beltrán" display="Diego Beltrán"/>
    <hyperlink ref="A308" r:id="rId_hyperlink_307" tooltip="Diego Beltrán" display="Diego Beltrán"/>
    <hyperlink ref="A309" r:id="rId_hyperlink_308" tooltip="Diego Beltrán" display="Diego Beltrán"/>
    <hyperlink ref="A310" r:id="rId_hyperlink_309" tooltip="2621 sas" display="2621 sas"/>
    <hyperlink ref="A311" r:id="rId_hyperlink_310" tooltip="2621 sas" display="2621 sas"/>
    <hyperlink ref="A312" r:id="rId_hyperlink_311" tooltip="2621 sas" display="2621 sas"/>
    <hyperlink ref="A313" r:id="rId_hyperlink_312" tooltip="2621 sas" display="2621 sas"/>
    <hyperlink ref="A314" r:id="rId_hyperlink_313" tooltip="2621 sas" display="2621 sas"/>
    <hyperlink ref="A315" r:id="rId_hyperlink_314" tooltip="2621 sas" display="2621 sas"/>
    <hyperlink ref="A316" r:id="rId_hyperlink_315" tooltip="2621 sas" display="2621 sas"/>
    <hyperlink ref="A317" r:id="rId_hyperlink_316" tooltip="Ányela Gómez" display="Ányela Gómez"/>
    <hyperlink ref="A318" r:id="rId_hyperlink_317" tooltip="Ányela Gómez" display="Ányela Gómez"/>
    <hyperlink ref="A319" r:id="rId_hyperlink_318" tooltip="Ányela Gómez" display="Ányela Gómez"/>
    <hyperlink ref="A320" r:id="rId_hyperlink_319" tooltip="Ányela Gómez" display="Ányela Gómez"/>
    <hyperlink ref="A321" r:id="rId_hyperlink_320" tooltip="Ányela Gómez" display="Ányela Gómez"/>
    <hyperlink ref="A322" r:id="rId_hyperlink_321" tooltip="Ányela Gómez" display="Ányela Gómez"/>
    <hyperlink ref="A323" r:id="rId_hyperlink_322" tooltip="Ányela Gómez" display="Ányela Gómez"/>
    <hyperlink ref="A324" r:id="rId_hyperlink_323" tooltip="Nury Acuña" display="Nury Acuña"/>
    <hyperlink ref="A325" r:id="rId_hyperlink_324" tooltip="Nury Acuña" display="Nury Acuña"/>
    <hyperlink ref="A326" r:id="rId_hyperlink_325" tooltip="Nury Acuña" display="Nury Acuña"/>
    <hyperlink ref="A327" r:id="rId_hyperlink_326" tooltip="Nury Acuña" display="Nury Acuña"/>
    <hyperlink ref="A328" r:id="rId_hyperlink_327" tooltip="Nury Acuña" display="Nury Acuña"/>
    <hyperlink ref="A329" r:id="rId_hyperlink_328" tooltip="Nury Acuña" display="Nury Acuña"/>
    <hyperlink ref="A330" r:id="rId_hyperlink_329" tooltip="Nury Acuña" display="Nury Acuña"/>
    <hyperlink ref="A331" r:id="rId_hyperlink_330" tooltip="D19482" display="D19482"/>
    <hyperlink ref="A332" r:id="rId_hyperlink_331" tooltip="D19482" display="D19482"/>
    <hyperlink ref="A333" r:id="rId_hyperlink_332" tooltip="D19482" display="D19482"/>
    <hyperlink ref="A334" r:id="rId_hyperlink_333" tooltip="D19482" display="D19482"/>
    <hyperlink ref="A335" r:id="rId_hyperlink_334" tooltip="D19482" display="D19482"/>
    <hyperlink ref="A336" r:id="rId_hyperlink_335" tooltip="D19482" display="D19482"/>
    <hyperlink ref="A337" r:id="rId_hyperlink_336" tooltip="D19482" display="D19482"/>
    <hyperlink ref="A338" r:id="rId_hyperlink_337" tooltip="Nancy Segura" display="Nancy Segura"/>
    <hyperlink ref="A339" r:id="rId_hyperlink_338" tooltip="Nancy Segura" display="Nancy Segura"/>
    <hyperlink ref="A340" r:id="rId_hyperlink_339" tooltip="Nancy Segura" display="Nancy Segura"/>
    <hyperlink ref="A341" r:id="rId_hyperlink_340" tooltip="Nancy Segura" display="Nancy Segura"/>
    <hyperlink ref="A342" r:id="rId_hyperlink_341" tooltip="Nancy Segura" display="Nancy Segura"/>
    <hyperlink ref="A343" r:id="rId_hyperlink_342" tooltip="Nancy Segura" display="Nancy Segura"/>
    <hyperlink ref="A344" r:id="rId_hyperlink_343" tooltip="Nancy Segura" display="Nancy Segura"/>
    <hyperlink ref="A345" r:id="rId_hyperlink_344" tooltip="Librería Favila" display="Librería Favila"/>
    <hyperlink ref="A346" r:id="rId_hyperlink_345" tooltip="Librería Favila" display="Librería Favila"/>
    <hyperlink ref="A347" r:id="rId_hyperlink_346" tooltip="Librería Favila" display="Librería Favila"/>
    <hyperlink ref="A348" r:id="rId_hyperlink_347" tooltip="Librería Favila" display="Librería Favila"/>
    <hyperlink ref="A349" r:id="rId_hyperlink_348" tooltip="Librería Favila" display="Librería Favila"/>
    <hyperlink ref="A350" r:id="rId_hyperlink_349" tooltip="Librería Favila" display="Librería Favila"/>
    <hyperlink ref="A351" r:id="rId_hyperlink_350" tooltip="Librería Favila" display="Librería Favila"/>
    <hyperlink ref="A352" r:id="rId_hyperlink_351" tooltip="D19470" display="D19470"/>
    <hyperlink ref="A353" r:id="rId_hyperlink_352" tooltip="D19470" display="D19470"/>
    <hyperlink ref="A354" r:id="rId_hyperlink_353" tooltip="D19470" display="D19470"/>
    <hyperlink ref="A355" r:id="rId_hyperlink_354" tooltip="D19470" display="D19470"/>
    <hyperlink ref="A356" r:id="rId_hyperlink_355" tooltip="D19470" display="D19470"/>
    <hyperlink ref="A357" r:id="rId_hyperlink_356" tooltip="D19470" display="D19470"/>
    <hyperlink ref="A358" r:id="rId_hyperlink_357" tooltip="D19470" display="D19470"/>
    <hyperlink ref="A359" r:id="rId_hyperlink_358" tooltip="C16047" display="C16047"/>
    <hyperlink ref="A360" r:id="rId_hyperlink_359" tooltip="C16047" display="C16047"/>
    <hyperlink ref="A361" r:id="rId_hyperlink_360" tooltip="C16047" display="C16047"/>
    <hyperlink ref="A362" r:id="rId_hyperlink_361" tooltip="C16047" display="C16047"/>
    <hyperlink ref="A363" r:id="rId_hyperlink_362" tooltip="C16047" display="C16047"/>
    <hyperlink ref="A364" r:id="rId_hyperlink_363" tooltip="C16047" display="C16047"/>
    <hyperlink ref="A365" r:id="rId_hyperlink_364" tooltip="C16047" display="C16047"/>
    <hyperlink ref="A366" r:id="rId_hyperlink_365" tooltip="José Plata" display="José Plata"/>
    <hyperlink ref="A367" r:id="rId_hyperlink_366" tooltip="José Plata" display="José Plata"/>
    <hyperlink ref="A368" r:id="rId_hyperlink_367" tooltip="José Plata" display="José Plata"/>
    <hyperlink ref="A369" r:id="rId_hyperlink_368" tooltip="José Plata" display="José Plata"/>
    <hyperlink ref="A370" r:id="rId_hyperlink_369" tooltip="José Plata" display="José Plata"/>
    <hyperlink ref="A371" r:id="rId_hyperlink_370" tooltip="José Plata" display="José Plata"/>
    <hyperlink ref="A372" r:id="rId_hyperlink_371" tooltip="José Plata" display="José Plata"/>
    <hyperlink ref="A373" r:id="rId_hyperlink_372" tooltip="D19493" display="D19493"/>
    <hyperlink ref="A374" r:id="rId_hyperlink_373" tooltip="D19493" display="D19493"/>
    <hyperlink ref="A375" r:id="rId_hyperlink_374" tooltip="D19493" display="D19493"/>
    <hyperlink ref="A376" r:id="rId_hyperlink_375" tooltip="D19493" display="D19493"/>
    <hyperlink ref="A377" r:id="rId_hyperlink_376" tooltip="D19493" display="D19493"/>
    <hyperlink ref="A378" r:id="rId_hyperlink_377" tooltip="D19493" display="D19493"/>
    <hyperlink ref="A379" r:id="rId_hyperlink_378" tooltip="D19493" display="D19493"/>
    <hyperlink ref="A380" r:id="rId_hyperlink_379" tooltip="D20086" display="D20086"/>
    <hyperlink ref="A381" r:id="rId_hyperlink_380" tooltip="D20086" display="D20086"/>
    <hyperlink ref="A382" r:id="rId_hyperlink_381" tooltip="D20086" display="D20086"/>
    <hyperlink ref="A383" r:id="rId_hyperlink_382" tooltip="D20086" display="D20086"/>
    <hyperlink ref="A384" r:id="rId_hyperlink_383" tooltip="D20086" display="D20086"/>
    <hyperlink ref="A385" r:id="rId_hyperlink_384" tooltip="D20086" display="D20086"/>
    <hyperlink ref="A386" r:id="rId_hyperlink_385" tooltip="D20086" display="D20086"/>
    <hyperlink ref="A387" r:id="rId_hyperlink_386" tooltip="Sebastian Zuluaga" display="Sebastian Zuluaga"/>
    <hyperlink ref="A388" r:id="rId_hyperlink_387" tooltip="Sebastian Zuluaga" display="Sebastian Zuluaga"/>
    <hyperlink ref="A389" r:id="rId_hyperlink_388" tooltip="Sebastian Zuluaga" display="Sebastian Zuluaga"/>
    <hyperlink ref="A390" r:id="rId_hyperlink_389" tooltip="Sebastian Zuluaga" display="Sebastian Zuluaga"/>
    <hyperlink ref="A391" r:id="rId_hyperlink_390" tooltip="Sebastian Zuluaga" display="Sebastian Zuluaga"/>
    <hyperlink ref="A392" r:id="rId_hyperlink_391" tooltip="Sebastian Zuluaga" display="Sebastian Zuluaga"/>
    <hyperlink ref="A393" r:id="rId_hyperlink_392" tooltip="Sebastian Zuluaga" display="Sebastian Zuluaga"/>
    <hyperlink ref="A394" r:id="rId_hyperlink_393" tooltip="ENTRE LÍNEAS LIBRERÍA" display="ENTRE LÍNEAS LIBRERÍA"/>
    <hyperlink ref="A395" r:id="rId_hyperlink_394" tooltip="ENTRE LÍNEAS LIBRERÍA" display="ENTRE LÍNEAS LIBRERÍA"/>
    <hyperlink ref="A396" r:id="rId_hyperlink_395" tooltip="ENTRE LÍNEAS LIBRERÍA" display="ENTRE LÍNEAS LIBRERÍA"/>
    <hyperlink ref="A397" r:id="rId_hyperlink_396" tooltip="ENTRE LÍNEAS LIBRERÍA" display="ENTRE LÍNEAS LIBRERÍA"/>
    <hyperlink ref="A398" r:id="rId_hyperlink_397" tooltip="ENTRE LÍNEAS LIBRERÍA" display="ENTRE LÍNEAS LIBRERÍA"/>
    <hyperlink ref="A399" r:id="rId_hyperlink_398" tooltip="ENTRE LÍNEAS LIBRERÍA" display="ENTRE LÍNEAS LIBRERÍA"/>
    <hyperlink ref="A400" r:id="rId_hyperlink_399" tooltip="ENTRE LÍNEAS LIBRERÍA" display="ENTRE LÍNEAS LIBRERÍA"/>
    <hyperlink ref="A401" r:id="rId_hyperlink_400" tooltip="LIBRERÍA TINTO Y TINTA" display="LIBRERÍA TINTO Y TINTA"/>
    <hyperlink ref="A402" r:id="rId_hyperlink_401" tooltip="LIBRERÍA TINTO Y TINTA" display="LIBRERÍA TINTO Y TINTA"/>
    <hyperlink ref="A403" r:id="rId_hyperlink_402" tooltip="LIBRERÍA TINTO Y TINTA" display="LIBRERÍA TINTO Y TINTA"/>
    <hyperlink ref="A404" r:id="rId_hyperlink_403" tooltip="LIBRERÍA TINTO Y TINTA" display="LIBRERÍA TINTO Y TINTA"/>
    <hyperlink ref="A405" r:id="rId_hyperlink_404" tooltip="LIBRERÍA TINTO Y TINTA" display="LIBRERÍA TINTO Y TINTA"/>
    <hyperlink ref="A406" r:id="rId_hyperlink_405" tooltip="LIBRERÍA TINTO Y TINTA" display="LIBRERÍA TINTO Y TINTA"/>
    <hyperlink ref="A407" r:id="rId_hyperlink_406" tooltip="LIBRERÍA TINTO Y TINTA" display="LIBRERÍA TINTO Y TINTA"/>
    <hyperlink ref="A408" r:id="rId_hyperlink_407" tooltip="D54165" display="D54165"/>
    <hyperlink ref="A409" r:id="rId_hyperlink_408" tooltip="D54165" display="D54165"/>
    <hyperlink ref="A410" r:id="rId_hyperlink_409" tooltip="D54165" display="D54165"/>
    <hyperlink ref="A411" r:id="rId_hyperlink_410" tooltip="D54165" display="D54165"/>
    <hyperlink ref="A412" r:id="rId_hyperlink_411" tooltip="D54165" display="D54165"/>
    <hyperlink ref="A413" r:id="rId_hyperlink_412" tooltip="D54165" display="D54165"/>
    <hyperlink ref="A414" r:id="rId_hyperlink_413" tooltip="D54165" display="D54165"/>
    <hyperlink ref="A415" r:id="rId_hyperlink_414" tooltip="PROSA DEL MUNDO ESPACIO EDUCATIVO Y CULTURAL - LIBRERÍA" display="PROSA DEL MUNDO ESPACIO EDUCATIVO Y CULTURAL - LIBRERÍA"/>
    <hyperlink ref="A416" r:id="rId_hyperlink_415" tooltip="PROSA DEL MUNDO ESPACIO EDUCATIVO Y CULTURAL - LIBRERÍA" display="PROSA DEL MUNDO ESPACIO EDUCATIVO Y CULTURAL - LIBRERÍA"/>
    <hyperlink ref="A417" r:id="rId_hyperlink_416" tooltip="PROSA DEL MUNDO ESPACIO EDUCATIVO Y CULTURAL - LIBRERÍA" display="PROSA DEL MUNDO ESPACIO EDUCATIVO Y CULTURAL - LIBRERÍA"/>
    <hyperlink ref="A418" r:id="rId_hyperlink_417" tooltip="PROSA DEL MUNDO ESPACIO EDUCATIVO Y CULTURAL - LIBRERÍA" display="PROSA DEL MUNDO ESPACIO EDUCATIVO Y CULTURAL - LIBRERÍA"/>
    <hyperlink ref="A419" r:id="rId_hyperlink_418" tooltip="PROSA DEL MUNDO ESPACIO EDUCATIVO Y CULTURAL - LIBRERÍA" display="PROSA DEL MUNDO ESPACIO EDUCATIVO Y CULTURAL - LIBRERÍA"/>
    <hyperlink ref="A420" r:id="rId_hyperlink_419" tooltip="PROSA DEL MUNDO ESPACIO EDUCATIVO Y CULTURAL - LIBRERÍA" display="PROSA DEL MUNDO ESPACIO EDUCATIVO Y CULTURAL - LIBRERÍA"/>
    <hyperlink ref="A421" r:id="rId_hyperlink_420" tooltip="PROSA DEL MUNDO ESPACIO EDUCATIVO Y CULTURAL - LIBRERÍA" display="PROSA DEL MUNDO ESPACIO EDUCATIVO Y CULTURAL - LIBRERÍA"/>
    <hyperlink ref="A422" r:id="rId_hyperlink_421" tooltip="D19920" display="D19920"/>
    <hyperlink ref="A423" r:id="rId_hyperlink_422" tooltip="D19920" display="D19920"/>
    <hyperlink ref="A424" r:id="rId_hyperlink_423" tooltip="D19920" display="D19920"/>
    <hyperlink ref="A425" r:id="rId_hyperlink_424" tooltip="D19920" display="D19920"/>
    <hyperlink ref="A426" r:id="rId_hyperlink_425" tooltip="D19920" display="D19920"/>
    <hyperlink ref="A427" r:id="rId_hyperlink_426" tooltip="D19920" display="D19920"/>
    <hyperlink ref="A428" r:id="rId_hyperlink_427" tooltip="D19920" display="D19920"/>
    <hyperlink ref="A429" r:id="rId_hyperlink_428" tooltip="Marian Rodriguez" display="Marian Rodriguez"/>
    <hyperlink ref="A430" r:id="rId_hyperlink_429" tooltip="Marian Rodriguez" display="Marian Rodriguez"/>
    <hyperlink ref="A431" r:id="rId_hyperlink_430" tooltip="Marian Rodriguez" display="Marian Rodriguez"/>
    <hyperlink ref="A432" r:id="rId_hyperlink_431" tooltip="Marian Rodriguez" display="Marian Rodriguez"/>
    <hyperlink ref="A433" r:id="rId_hyperlink_432" tooltip="Marian Rodriguez" display="Marian Rodriguez"/>
    <hyperlink ref="A434" r:id="rId_hyperlink_433" tooltip="Marian Rodriguez" display="Marian Rodriguez"/>
    <hyperlink ref="A435" r:id="rId_hyperlink_434" tooltip="Marian Rodriguez" display="Marian Rodriguez"/>
    <hyperlink ref="A436" r:id="rId_hyperlink_435" tooltip="JAIDAV" display="JAIDAV"/>
    <hyperlink ref="A437" r:id="rId_hyperlink_436" tooltip="JAIDAV" display="JAIDAV"/>
    <hyperlink ref="A438" r:id="rId_hyperlink_437" tooltip="JAIDAV" display="JAIDAV"/>
    <hyperlink ref="A439" r:id="rId_hyperlink_438" tooltip="JAIDAV" display="JAIDAV"/>
    <hyperlink ref="A440" r:id="rId_hyperlink_439" tooltip="JAIDAV" display="JAIDAV"/>
    <hyperlink ref="A441" r:id="rId_hyperlink_440" tooltip="JAIDAV" display="JAIDAV"/>
    <hyperlink ref="A442" r:id="rId_hyperlink_441" tooltip="JAIDAV" display="JAIDAV"/>
    <hyperlink ref="A443" r:id="rId_hyperlink_442" tooltip="Elena Salazar" display="Elena Salazar"/>
    <hyperlink ref="A444" r:id="rId_hyperlink_443" tooltip="Elena Salazar" display="Elena Salazar"/>
    <hyperlink ref="A445" r:id="rId_hyperlink_444" tooltip="Elena Salazar" display="Elena Salazar"/>
    <hyperlink ref="A446" r:id="rId_hyperlink_445" tooltip="Elena Salazar" display="Elena Salazar"/>
    <hyperlink ref="A447" r:id="rId_hyperlink_446" tooltip="Elena Salazar" display="Elena Salazar"/>
    <hyperlink ref="A448" r:id="rId_hyperlink_447" tooltip="Elena Salazar" display="Elena Salazar"/>
    <hyperlink ref="A449" r:id="rId_hyperlink_448" tooltip="Elena Salazar" display="Elena Salazar"/>
    <hyperlink ref="A450" r:id="rId_hyperlink_449" tooltip="D16840" display="D16840"/>
    <hyperlink ref="A451" r:id="rId_hyperlink_450" tooltip="D16840" display="D16840"/>
    <hyperlink ref="A452" r:id="rId_hyperlink_451" tooltip="D16840" display="D16840"/>
    <hyperlink ref="A453" r:id="rId_hyperlink_452" tooltip="D16840" display="D16840"/>
    <hyperlink ref="A454" r:id="rId_hyperlink_453" tooltip="D16840" display="D16840"/>
    <hyperlink ref="A455" r:id="rId_hyperlink_454" tooltip="D16840" display="D16840"/>
    <hyperlink ref="A456" r:id="rId_hyperlink_455" tooltip="D16840" display="D16840"/>
    <hyperlink ref="A457" r:id="rId_hyperlink_456" tooltip="Edisson Martínez" display="Edisson Martínez"/>
    <hyperlink ref="A458" r:id="rId_hyperlink_457" tooltip="Edisson Martínez" display="Edisson Martínez"/>
    <hyperlink ref="A459" r:id="rId_hyperlink_458" tooltip="Edisson Martínez" display="Edisson Martínez"/>
    <hyperlink ref="A460" r:id="rId_hyperlink_459" tooltip="Edisson Martínez" display="Edisson Martínez"/>
    <hyperlink ref="A461" r:id="rId_hyperlink_460" tooltip="Edisson Martínez" display="Edisson Martínez"/>
    <hyperlink ref="A462" r:id="rId_hyperlink_461" tooltip="Edisson Martínez" display="Edisson Martínez"/>
    <hyperlink ref="A463" r:id="rId_hyperlink_462" tooltip="Edisson Martínez" display="Edisson Martínez"/>
    <hyperlink ref="A464" r:id="rId_hyperlink_463" tooltip="D20912" display="D20912"/>
    <hyperlink ref="A465" r:id="rId_hyperlink_464" tooltip="D20912" display="D20912"/>
    <hyperlink ref="A466" r:id="rId_hyperlink_465" tooltip="D20912" display="D20912"/>
    <hyperlink ref="A467" r:id="rId_hyperlink_466" tooltip="D20912" display="D20912"/>
    <hyperlink ref="A468" r:id="rId_hyperlink_467" tooltip="D20912" display="D20912"/>
    <hyperlink ref="A469" r:id="rId_hyperlink_468" tooltip="D20912" display="D20912"/>
    <hyperlink ref="A470" r:id="rId_hyperlink_469" tooltip="D20912" display="D20912"/>
    <hyperlink ref="A471" r:id="rId_hyperlink_470" tooltip="D20304" display="D20304"/>
    <hyperlink ref="A472" r:id="rId_hyperlink_471" tooltip="D20304" display="D20304"/>
    <hyperlink ref="A473" r:id="rId_hyperlink_472" tooltip="D20304" display="D20304"/>
    <hyperlink ref="A474" r:id="rId_hyperlink_473" tooltip="D20304" display="D20304"/>
    <hyperlink ref="A475" r:id="rId_hyperlink_474" tooltip="D20304" display="D20304"/>
    <hyperlink ref="A476" r:id="rId_hyperlink_475" tooltip="D20304" display="D20304"/>
    <hyperlink ref="A477" r:id="rId_hyperlink_476" tooltip="D20304" display="D20304"/>
    <hyperlink ref="A478" r:id="rId_hyperlink_477" tooltip="C09485" display="C09485"/>
    <hyperlink ref="A479" r:id="rId_hyperlink_478" tooltip="C09485" display="C09485"/>
    <hyperlink ref="A480" r:id="rId_hyperlink_479" tooltip="C09485" display="C09485"/>
    <hyperlink ref="A481" r:id="rId_hyperlink_480" tooltip="C09485" display="C09485"/>
    <hyperlink ref="A482" r:id="rId_hyperlink_481" tooltip="C09485" display="C09485"/>
    <hyperlink ref="A483" r:id="rId_hyperlink_482" tooltip="C09485" display="C09485"/>
    <hyperlink ref="A484" r:id="rId_hyperlink_483" tooltip="C09485" display="C09485"/>
    <hyperlink ref="A485" r:id="rId_hyperlink_484" tooltip="Bukz" display="Bukz"/>
    <hyperlink ref="A486" r:id="rId_hyperlink_485" tooltip="Bukz" display="Bukz"/>
    <hyperlink ref="A487" r:id="rId_hyperlink_486" tooltip="Bukz" display="Bukz"/>
    <hyperlink ref="A488" r:id="rId_hyperlink_487" tooltip="Bukz" display="Bukz"/>
    <hyperlink ref="A489" r:id="rId_hyperlink_488" tooltip="Bukz" display="Bukz"/>
    <hyperlink ref="A490" r:id="rId_hyperlink_489" tooltip="Bukz" display="Bukz"/>
    <hyperlink ref="A491" r:id="rId_hyperlink_490" tooltip="Bukz" display="Bukz"/>
    <hyperlink ref="A492" r:id="rId_hyperlink_491" tooltip="Amalia Zambrano" display="Amalia Zambrano"/>
    <hyperlink ref="A493" r:id="rId_hyperlink_492" tooltip="Amalia Zambrano" display="Amalia Zambrano"/>
    <hyperlink ref="A494" r:id="rId_hyperlink_493" tooltip="Amalia Zambrano" display="Amalia Zambrano"/>
    <hyperlink ref="A495" r:id="rId_hyperlink_494" tooltip="Amalia Zambrano" display="Amalia Zambrano"/>
    <hyperlink ref="A496" r:id="rId_hyperlink_495" tooltip="Amalia Zambrano" display="Amalia Zambrano"/>
    <hyperlink ref="A497" r:id="rId_hyperlink_496" tooltip="Amalia Zambrano" display="Amalia Zambrano"/>
    <hyperlink ref="A498" r:id="rId_hyperlink_497" tooltip="Amalia Zambrano" display="Amalia Zambrano"/>
    <hyperlink ref="A499" r:id="rId_hyperlink_498" tooltip="D20815" display="D20815"/>
    <hyperlink ref="A500" r:id="rId_hyperlink_499" tooltip="D20815" display="D20815"/>
    <hyperlink ref="A501" r:id="rId_hyperlink_500" tooltip="D20815" display="D20815"/>
    <hyperlink ref="A502" r:id="rId_hyperlink_501" tooltip="D20815" display="D20815"/>
    <hyperlink ref="A503" r:id="rId_hyperlink_502" tooltip="D20815" display="D20815"/>
    <hyperlink ref="A504" r:id="rId_hyperlink_503" tooltip="D20815" display="D20815"/>
    <hyperlink ref="A505" r:id="rId_hyperlink_504" tooltip="D20815" display="D20815"/>
    <hyperlink ref="A506" r:id="rId_hyperlink_505" tooltip="Juan Chavarro" display="Juan Chavarro"/>
    <hyperlink ref="A507" r:id="rId_hyperlink_506" tooltip="Juan Chavarro" display="Juan Chavarro"/>
    <hyperlink ref="A508" r:id="rId_hyperlink_507" tooltip="Juan Chavarro" display="Juan Chavarro"/>
    <hyperlink ref="A509" r:id="rId_hyperlink_508" tooltip="Juan Chavarro" display="Juan Chavarro"/>
    <hyperlink ref="A510" r:id="rId_hyperlink_509" tooltip="Juan Chavarro" display="Juan Chavarro"/>
    <hyperlink ref="A511" r:id="rId_hyperlink_510" tooltip="Juan Chavarro" display="Juan Chavarro"/>
    <hyperlink ref="A512" r:id="rId_hyperlink_511" tooltip="Juan Chavarro" display="Juan Chavarro"/>
    <hyperlink ref="A513" r:id="rId_hyperlink_512" tooltip="GARABATO LIBROS" display="GARABATO LIBROS"/>
    <hyperlink ref="A514" r:id="rId_hyperlink_513" tooltip="GARABATO LIBROS" display="GARABATO LIBROS"/>
    <hyperlink ref="A515" r:id="rId_hyperlink_514" tooltip="GARABATO LIBROS" display="GARABATO LIBROS"/>
    <hyperlink ref="A516" r:id="rId_hyperlink_515" tooltip="GARABATO LIBROS" display="GARABATO LIBROS"/>
    <hyperlink ref="A517" r:id="rId_hyperlink_516" tooltip="GARABATO LIBROS" display="GARABATO LIBROS"/>
    <hyperlink ref="A518" r:id="rId_hyperlink_517" tooltip="GARABATO LIBROS" display="GARABATO LIBROS"/>
    <hyperlink ref="A519" r:id="rId_hyperlink_518" tooltip="GARABATO LIBROS" display="GARABATO LIBROS"/>
    <hyperlink ref="A520" r:id="rId_hyperlink_519" tooltip="Sergio Hernández" display="Sergio Hernández"/>
    <hyperlink ref="A521" r:id="rId_hyperlink_520" tooltip="Sergio Hernández" display="Sergio Hernández"/>
    <hyperlink ref="A522" r:id="rId_hyperlink_521" tooltip="Sergio Hernández" display="Sergio Hernández"/>
    <hyperlink ref="A523" r:id="rId_hyperlink_522" tooltip="Sergio Hernández" display="Sergio Hernández"/>
    <hyperlink ref="A524" r:id="rId_hyperlink_523" tooltip="Sergio Hernández" display="Sergio Hernández"/>
    <hyperlink ref="A525" r:id="rId_hyperlink_524" tooltip="Sergio Hernández" display="Sergio Hernández"/>
    <hyperlink ref="A526" r:id="rId_hyperlink_525" tooltip="Sergio Hernández" display="Sergio Hernández"/>
    <hyperlink ref="A527" r:id="rId_hyperlink_526" tooltip="LIBRERIA FENIX" display="LIBRERIA FENIX"/>
    <hyperlink ref="A528" r:id="rId_hyperlink_527" tooltip="LIBRERIA FENIX" display="LIBRERIA FENIX"/>
    <hyperlink ref="A529" r:id="rId_hyperlink_528" tooltip="LIBRERIA FENIX" display="LIBRERIA FENIX"/>
    <hyperlink ref="A530" r:id="rId_hyperlink_529" tooltip="LIBRERIA FENIX" display="LIBRERIA FENIX"/>
    <hyperlink ref="A531" r:id="rId_hyperlink_530" tooltip="LIBRERIA FENIX" display="LIBRERIA FENIX"/>
    <hyperlink ref="A532" r:id="rId_hyperlink_531" tooltip="LIBRERIA FENIX" display="LIBRERIA FENIX"/>
    <hyperlink ref="A533" r:id="rId_hyperlink_532" tooltip="LIBRERIA FENIX" display="LIBRERIA FENIX"/>
    <hyperlink ref="A534" r:id="rId_hyperlink_533" tooltip="D53101" display="D53101"/>
    <hyperlink ref="A535" r:id="rId_hyperlink_534" tooltip="D53101" display="D53101"/>
    <hyperlink ref="A536" r:id="rId_hyperlink_535" tooltip="D53101" display="D53101"/>
    <hyperlink ref="A537" r:id="rId_hyperlink_536" tooltip="D53101" display="D53101"/>
    <hyperlink ref="A538" r:id="rId_hyperlink_537" tooltip="D53101" display="D53101"/>
    <hyperlink ref="A539" r:id="rId_hyperlink_538" tooltip="D53101" display="D53101"/>
    <hyperlink ref="A540" r:id="rId_hyperlink_539" tooltip="D53101" display="D5310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2023-10-18T12:22:30-04:00</dcterms:created>
  <dcterms:modified xsi:type="dcterms:W3CDTF">2023-10-18T12:22:30-04:00</dcterms:modified>
  <dc:title>Untitled Spreadsheet</dc:title>
  <dc:description/>
  <dc:subject/>
  <cp:keywords/>
  <cp:category/>
</cp:coreProperties>
</file>