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<sst xmlns="http://schemas.openxmlformats.org/spreadsheetml/2006/main" uniqueCount="723">
  <si>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</si>
  <si>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</si>
  <si>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</si>
  <si>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</si>
  <si>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</si>
  <si>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</si>
  <si>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</si>
  <si>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</si>
  <si>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</si>
  <si>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</si>
  <si>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</si>
  <si>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</si>
  <si>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</si>
  <si>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</si>
  <si>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</si>
  <si>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</si>
  <si>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</si>
  <si>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</si>
  <si>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</si>
  <si>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</si>
  <si>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</si>
  <si>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</si>
  <si>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</si>
  <si>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</si>
  <si>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</si>
  <si>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</si>
  <si>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</si>
  <si>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</si>
  <si>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</si>
  <si>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</si>
  <si>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</si>
  <si>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</si>
  <si>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</si>
  <si>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</si>
  <si>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</si>
  <si>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</si>
  <si>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</si>
  <si>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</si>
  <si>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</si>
  <si>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</si>
  <si>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</si>
  <si>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</si>
  <si>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</si>
  <si>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</si>
  <si>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</si>
  <si>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</si>
  <si>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</si>
  <si>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</si>
  <si>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</si>
  <si>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</si>
  <si>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</si>
  <si>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</si>
  <si>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</si>
  <si>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</si>
  <si>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</si>
  <si>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</si>
  <si>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</si>
  <si>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</si>
  <si>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</si>
  <si>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</si>
  <si>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</si>
  <si>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</si>
  <si>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</si>
  <si>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</si>
  <si>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</si>
  <si>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</si>
  <si>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</si>
  <si>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</si>
  <si>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</si>
  <si>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</si>
  <si>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</si>
  <si>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</si>
  <si>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</si>
  <si>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</si>
  <si>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(1166)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</si>
  <si>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</si>
  <si>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</si>
  <si>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</si>
  <si>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</si>
  <si>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</si>
  <si>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</si>
  <si>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</si>
  <si>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</si>
  <si>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</si>
  <si>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</si>
  <si>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</si>
  <si>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</si>
  <si>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</si>
  <si>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</si>
  <si>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</si>
  <si>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</si>
  <si>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</si>
  <si>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</si>
  <si>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</si>
  <si>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</si>
  <si>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</si>
  <si>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</si>
  <si>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(1166)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</si>
  <si>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</si>
  <si>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</si>
  <si>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</si>
  <si>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</si>
  <si>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</si>
  <si>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</si>
  <si>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</si>
  <si>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(1166)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</si>
  <si>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</si>
  <si>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</si>
  <si>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</si>
  <si>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</si>
  <si>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</si>
  <si>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</si>
  <si>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</si>
  <si>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</si>
  <si>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</si>
  <si>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</si>
  <si>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</si>
  <si>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</si>
  <si>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</si>
  <si>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</si>
  <si>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</si>
  <si>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</si>
  <si>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</si>
  <si>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</si>
  <si>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</si>
  <si>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</si>
  <si>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</si>
  <si>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</si>
  <si>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</si>
  <si>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</si>
  <si>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</si>
  <si>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</si>
  <si>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</si>
  <si>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(1166) 7452669</t>
  </si>
  <si>
    <t>jorgecardenas_sara@hotmail.com</t>
  </si>
  <si>
    <t>producto de la actividad de la actividad de venta y comercio de libros</t>
  </si>
  <si>
    <t>Villegas Asociados S.A.</t>
  </si>
  <si>
    <t>Villegas Editores</t>
  </si>
  <si>
    <t>00051527</t>
  </si>
  <si>
    <t>CL 84 A # 11 - 50</t>
  </si>
  <si>
    <t>www.villegaseditores.com</t>
  </si>
  <si>
    <t>Sociedad anónima</t>
  </si>
  <si>
    <t>1974-08-16</t>
  </si>
  <si>
    <t>EDICION Y PUBLICACION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</si>
  <si>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</si>
  <si>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</si>
  <si>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</si>
  <si>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</si>
  <si>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</si>
  <si>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</si>
  <si>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</si>
  <si>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</si>
  <si>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</si>
  <si>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</si>
  <si>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</si>
  <si>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</si>
  <si>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(1166)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</si>
  <si>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</si>
  <si>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</si>
  <si>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</si>
  <si>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</si>
  <si>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</si>
  <si>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</si>
  <si>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</si>
  <si>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</si>
  <si>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</si>
  <si>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</si>
  <si>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</si>
  <si>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</si>
  <si>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</si>
  <si>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</si>
  <si>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</si>
  <si>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</si>
  <si>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</si>
  <si>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</si>
  <si>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</si>
  <si>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</si>
  <si>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</si>
  <si>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</si>
  <si>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</si>
  <si>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</si>
  <si>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</si>
  <si>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</si>
  <si>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</si>
  <si>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</si>
  <si>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</si>
  <si>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</si>
  <si>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</si>
  <si>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</si>
  <si>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</si>
  <si>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</si>
  <si>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</si>
  <si>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</si>
  <si>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</si>
  <si>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</si>
  <si>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</si>
  <si>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</si>
  <si>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</si>
  <si>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</si>
  <si>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</si>
  <si>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</si>
  <si>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</si>
  <si>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</si>
  <si>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</si>
  <si>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</si>
  <si>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</si>
  <si>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</si>
  <si>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</si>
  <si>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</si>
  <si>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</si>
  <si>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</si>
  <si>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</si>
  <si>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</si>
  <si>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</si>
  <si>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</si>
  <si>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</si>
  <si>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</si>
  <si>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</si>
  <si>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</si>
  <si>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</si>
  <si>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</si>
  <si>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</si>
  <si>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</si>
  <si>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</si>
  <si>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(1166) 7358853</t>
  </si>
  <si>
    <t>ppensamientoescrito@gmail.com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</si>
  <si>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</si>
  <si>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</si>
  <si>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</si>
  <si>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</si>
  <si>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</si>
  <si>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</si>
  <si>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</si>
  <si>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</si>
  <si>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</si>
  <si>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</si>
  <si>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</si>
  <si>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</si>
  <si>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</si>
  <si>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</si>
  <si>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</si>
  <si>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</si>
  <si>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(1166)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</si>
  <si>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</si>
  <si>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</si>
  <si>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</si>
  <si>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</si>
  <si>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</si>
  <si>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</si>
  <si>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</si>
  <si>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</si>
  <si>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Elvira</t>
  </si>
  <si>
    <t>Gómez</t>
  </si>
  <si>
    <t>Pinilla</t>
  </si>
  <si>
    <t>Librería La hora del cuento</t>
  </si>
  <si>
    <t>www.librerialahoradelcuento.com</t>
  </si>
  <si>
    <t>(1166)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</si>
  <si>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</si>
  <si>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</si>
  <si>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</si>
  <si>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</si>
  <si>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</si>
  <si>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</si>
  <si>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</si>
  <si>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</si>
  <si>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</si>
  <si>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</si>
  <si>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</si>
  <si>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(1166)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</si>
  <si>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</si>
  <si>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</si>
  <si>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</si>
  <si>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</si>
  <si>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</si>
  <si>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</si>
  <si>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</si>
  <si>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</si>
  <si>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Sonia</t>
  </si>
  <si>
    <t>Hurtado</t>
  </si>
  <si>
    <t>Hincapie</t>
  </si>
  <si>
    <t>soniahurhi@gmail.com</t>
  </si>
  <si>
    <t>(1166) 3860040</t>
  </si>
  <si>
    <t>Venta de libros jurídicos</t>
  </si>
  <si>
    <t>Paola</t>
  </si>
  <si>
    <t>Isabel</t>
  </si>
  <si>
    <t>Roa</t>
  </si>
  <si>
    <t>Urrego</t>
  </si>
  <si>
    <t>Prosa del mundo espacio educativo y cultural</t>
  </si>
  <si>
    <t>(1166) 6304491</t>
  </si>
  <si>
    <t>prosadelmundo@gmail.com</t>
  </si>
  <si>
    <t>Honorarios Profesionales
Librería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</si>
  <si>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</si>
  <si>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</si>
  <si>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</si>
  <si>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</si>
  <si>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</si>
  <si>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</si>
  <si>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</si>
  <si>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</si>
  <si>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</si>
  <si>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</si>
  <si>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</si>
  <si>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</si>
  <si>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</si>
  <si>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Carlos</t>
  </si>
  <si>
    <t>Orlando</t>
  </si>
  <si>
    <t>Salazar</t>
  </si>
  <si>
    <t>Castillo</t>
  </si>
  <si>
    <t>Libreria Javier</t>
  </si>
  <si>
    <t>www.libreriajavier.com</t>
  </si>
  <si>
    <t>(1166)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</si>
  <si>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</si>
  <si>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</si>
  <si>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</si>
  <si>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</si>
  <si>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</si>
  <si>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</si>
  <si>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</si>
  <si>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</si>
  <si>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</si>
  <si>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</si>
  <si>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</si>
  <si>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</si>
  <si>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</si>
  <si>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</si>
  <si>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</si>
  <si>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</si>
  <si>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</si>
  <si>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</si>
  <si>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</si>
  <si>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</si>
  <si>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</si>
  <si>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</si>
  <si>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Cliente</t>
  </si>
  <si>
    <t>Fecha expedición</t>
  </si>
  <si>
    <t>Benjamín</t>
  </si>
  <si>
    <t>Villegas</t>
  </si>
  <si>
    <t>Jiménez</t>
  </si>
  <si>
    <t>1969-09-09</t>
  </si>
  <si>
    <t>(1166) 6161788</t>
  </si>
  <si>
    <t>informacion@villegaseditores.com</t>
  </si>
  <si>
    <t>Nubia</t>
  </si>
  <si>
    <t>Pedroza</t>
  </si>
  <si>
    <t>Laguna</t>
  </si>
  <si>
    <t>1976-11-04</t>
  </si>
  <si>
    <t>(1166) 2123464</t>
  </si>
  <si>
    <t>elarcano.gerencia@gmail.com</t>
  </si>
  <si>
    <t>Ana</t>
  </si>
  <si>
    <t>Aragón</t>
  </si>
  <si>
    <t>Cabrera</t>
  </si>
  <si>
    <t>1983-02-28</t>
  </si>
  <si>
    <t>(1166) 2451655</t>
  </si>
  <si>
    <t>libreriacasatomada@gmail.com</t>
  </si>
  <si>
    <t>Carmen</t>
  </si>
  <si>
    <t>Elena</t>
  </si>
  <si>
    <t>Montenegro</t>
  </si>
  <si>
    <t>Chamorro</t>
  </si>
  <si>
    <t>1978-11-27</t>
  </si>
  <si>
    <t>(1166) 3229982</t>
  </si>
  <si>
    <t>cafedenicanor@gmail.com</t>
  </si>
  <si>
    <t>Gabriela</t>
  </si>
  <si>
    <t>Roca</t>
  </si>
  <si>
    <t>Barrenechea</t>
  </si>
  <si>
    <t>1995-01-22</t>
  </si>
  <si>
    <t>(1166) 2832200</t>
  </si>
  <si>
    <t>gabriela.roca@fce.com.co</t>
  </si>
  <si>
    <t>YOLANDA</t>
  </si>
  <si>
    <t>AUZA</t>
  </si>
  <si>
    <t>GOMEZ</t>
  </si>
  <si>
    <t>1977-02-25</t>
  </si>
  <si>
    <t>(1166) 7906879</t>
  </si>
  <si>
    <t>yolanda.auza@yahoo.com</t>
  </si>
  <si>
    <t>Mauricio</t>
  </si>
  <si>
    <t>Lleras</t>
  </si>
  <si>
    <t>Manrique</t>
  </si>
  <si>
    <t>1974-01-06</t>
  </si>
  <si>
    <t>(1166) 7578069</t>
  </si>
  <si>
    <t>prologo.lib@gmail.com</t>
  </si>
  <si>
    <t>Esteban</t>
  </si>
  <si>
    <t>Restrepo</t>
  </si>
  <si>
    <t>Monsalve</t>
  </si>
  <si>
    <t>2004-05-18</t>
  </si>
  <si>
    <t>esteban.restrepo@bukz.co</t>
  </si>
  <si>
    <t>Maria</t>
  </si>
  <si>
    <t>Dignora</t>
  </si>
  <si>
    <t>Gil</t>
  </si>
  <si>
    <t>Panesso</t>
  </si>
  <si>
    <t>1975-12-09</t>
  </si>
  <si>
    <t>(9902) 3370004</t>
  </si>
  <si>
    <t>servicioalcliente@ambientesdeaprendizaje.com.co</t>
  </si>
  <si>
    <t>Oscar</t>
  </si>
  <si>
    <t>Hembert</t>
  </si>
  <si>
    <t>Moreno</t>
  </si>
  <si>
    <t>Leyva</t>
  </si>
  <si>
    <t>2003-09-25</t>
  </si>
  <si>
    <t>oromocafelibreriaeditorial@gmail.com</t>
  </si>
  <si>
    <t>Leiva</t>
  </si>
  <si>
    <t>Cobos</t>
  </si>
  <si>
    <t>1973-04-13</t>
  </si>
  <si>
    <t>(1166)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</si>
  <si>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</si>
  <si>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</si>
  <si>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</si>
  <si>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</si>
  <si>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</si>
  <si>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</si>
  <si>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</si>
  <si>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</si>
  <si>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(1166) 6332431</t>
  </si>
  <si>
    <t>gerencia@lemoineeditores.com</t>
  </si>
  <si>
    <t>Fernanda</t>
  </si>
  <si>
    <t>Osorio</t>
  </si>
  <si>
    <t>Caminata</t>
  </si>
  <si>
    <t>1976-09-02</t>
  </si>
  <si>
    <t>(1166)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</si>
  <si>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</si>
  <si>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</si>
  <si>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</si>
  <si>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</si>
  <si>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</si>
  <si>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</si>
  <si>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</si>
  <si>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</si>
  <si>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Patricia</t>
  </si>
  <si>
    <t>Nieto</t>
  </si>
  <si>
    <t>1987-02-16</t>
  </si>
  <si>
    <t>(1166) 2195010</t>
  </si>
  <si>
    <t>jpublicaciones@udea.edu.co</t>
  </si>
  <si>
    <t>Mary</t>
  </si>
  <si>
    <t>Luz</t>
  </si>
  <si>
    <t>Nuñez</t>
  </si>
  <si>
    <t>1993-06-10</t>
  </si>
  <si>
    <t>(1166) 3418905</t>
  </si>
  <si>
    <t>todolibrosalazar@yahoo.com</t>
  </si>
  <si>
    <t>IVÁN</t>
  </si>
  <si>
    <t>ANDRÉS</t>
  </si>
  <si>
    <t>CHÁVEZ</t>
  </si>
  <si>
    <t>RIAÑO</t>
  </si>
  <si>
    <t>1998-04-07</t>
  </si>
  <si>
    <t>(1166) 5473110</t>
  </si>
  <si>
    <t>ventas@tiendateatral.com</t>
  </si>
  <si>
    <t>DE LOS ANGELES</t>
  </si>
  <si>
    <t>HOLGUIN</t>
  </si>
  <si>
    <t>PARDO</t>
  </si>
  <si>
    <t>1985-09-06</t>
  </si>
  <si>
    <t>(1166) 2875001</t>
  </si>
  <si>
    <t>direccion@amigosmuseonacional.org.co</t>
  </si>
  <si>
    <t>Mónica</t>
  </si>
  <si>
    <t>Constanza</t>
  </si>
  <si>
    <t>Chacón</t>
  </si>
  <si>
    <t>Hernández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</si>
  <si>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</si>
  <si>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</si>
  <si>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</si>
  <si>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</si>
  <si>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</si>
  <si>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</si>
  <si>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</si>
  <si>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</si>
  <si>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(1166) 3719603</t>
  </si>
  <si>
    <t>lavalijadefuego@gmail.com</t>
  </si>
  <si>
    <t>alejandra</t>
  </si>
  <si>
    <t>correa</t>
  </si>
  <si>
    <t>jaramillo</t>
  </si>
  <si>
    <t>1982-11-25</t>
  </si>
  <si>
    <t>(1166) 2323083</t>
  </si>
  <si>
    <t>SAS2621@OUTLOOK.COM</t>
  </si>
  <si>
    <t>Nombres</t>
  </si>
  <si>
    <t>Apellidos</t>
  </si>
  <si>
    <t>Teléfono</t>
  </si>
  <si>
    <t>Boletines</t>
  </si>
  <si>
    <t>Administrador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</si>
  <si>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</si>
  <si>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</si>
  <si>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</si>
  <si>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</si>
  <si>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</si>
  <si>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</si>
  <si>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</si>
  <si>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</si>
  <si>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</si>
  <si>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</si>
  <si>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</si>
  <si>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</si>
  <si>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</si>
  <si>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</si>
  <si>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</si>
  <si>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</si>
  <si>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</si>
  <si>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</si>
  <si>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</si>
  <si>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</si>
  <si>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</si>
  <si>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</si>
  <si>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</si>
  <si>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ALBERTO</t>
  </si>
  <si>
    <t>ALZATE</t>
  </si>
  <si>
    <t>gerencia.comercial@lemoineeditores.com</t>
  </si>
  <si>
    <t>JENNY</t>
  </si>
  <si>
    <t>FULA</t>
  </si>
  <si>
    <t>contabilidad@lemoineeditores.com</t>
  </si>
  <si>
    <t>(1166) 6332486</t>
  </si>
  <si>
    <t>DIANA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</si>
  <si>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</si>
  <si>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</si>
  <si>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</si>
  <si>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</si>
  <si>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</si>
  <si>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</si>
  <si>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</si>
  <si>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</si>
  <si>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(1166) 2195337</t>
  </si>
  <si>
    <t>Andrés</t>
  </si>
  <si>
    <t>Zapata</t>
  </si>
  <si>
    <t>libreria@udea.edu.co</t>
  </si>
  <si>
    <t>(1166) 2198012</t>
  </si>
  <si>
    <t>Espinel</t>
  </si>
  <si>
    <t>facturasrecepcion@udea.edu.co</t>
  </si>
  <si>
    <t>(1166) 2198332</t>
  </si>
  <si>
    <t>Olga Lucía</t>
  </si>
  <si>
    <t>Hererra</t>
  </si>
  <si>
    <t>tesoreria@udea.edu.co</t>
  </si>
  <si>
    <t>(1166)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</si>
  <si>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</si>
  <si>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</si>
  <si>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</si>
  <si>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</si>
  <si>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</si>
  <si>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</si>
  <si>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</si>
  <si>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</si>
  <si>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</si>
  <si>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</si>
  <si>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</si>
  <si>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</si>
  <si>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</si>
  <si>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(1166)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</si>
  <si>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</si>
  <si>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</si>
  <si>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</si>
  <si>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</si>
  <si>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</si>
  <si>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</si>
  <si>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</si>
  <si>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</si>
  <si>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</si>
  <si>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</si>
  <si>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</si>
  <si>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</si>
  <si>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</si>
  <si>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</si>
  <si>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</si>
  <si>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</si>
  <si>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</si>
  <si>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</si>
  <si>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</si>
  <si>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Magda</t>
  </si>
  <si>
    <t>López</t>
  </si>
  <si>
    <t>contabilidad@villegaseditores.com</t>
  </si>
  <si>
    <t>(1166) 2473883</t>
  </si>
  <si>
    <t>Camelia</t>
  </si>
  <si>
    <t>Niño</t>
  </si>
  <si>
    <t>Yaqueline</t>
  </si>
  <si>
    <t>comercial@villegaseditores.com</t>
  </si>
  <si>
    <t>Angela</t>
  </si>
  <si>
    <t>Sánchez</t>
  </si>
  <si>
    <t>cartera3@villegaseditores.com</t>
  </si>
  <si>
    <t>Estefanía</t>
  </si>
  <si>
    <t>Castro</t>
  </si>
  <si>
    <t>asistcontabilidad@villegaseditores.com</t>
  </si>
  <si>
    <t>invbogota@villegaseditores.com</t>
  </si>
  <si>
    <t>Ana María</t>
  </si>
  <si>
    <t>Aragón Cabrera</t>
  </si>
  <si>
    <t>Natalia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</si>
  <si>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</si>
  <si>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</si>
  <si>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</si>
  <si>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</si>
  <si>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</si>
  <si>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</si>
  <si>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</si>
  <si>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(1166) 2853420</t>
  </si>
  <si>
    <t>Ciurlo Salamanca</t>
  </si>
  <si>
    <t>CARLOS</t>
  </si>
  <si>
    <t>SOSA</t>
  </si>
  <si>
    <t>librerogarabato@gmail.com</t>
  </si>
  <si>
    <t>Aguirre</t>
  </si>
  <si>
    <t>prologo.ventas@gmail.com</t>
  </si>
  <si>
    <t>Roberto</t>
  </si>
  <si>
    <t>Zambrano</t>
  </si>
  <si>
    <t>zambranoasesores@gmail.com</t>
  </si>
  <si>
    <t>Luis Fernando</t>
  </si>
  <si>
    <t>Castillo Sandoval</t>
  </si>
  <si>
    <t>elarcano.ventas@gmail.com</t>
  </si>
  <si>
    <t>(1166) 2119031</t>
  </si>
  <si>
    <t>Pedroza Laguna</t>
  </si>
  <si>
    <t>Johan Alexander</t>
  </si>
  <si>
    <t>Martinez</t>
  </si>
  <si>
    <t>elarcano.sistemas@gmail.com</t>
  </si>
  <si>
    <t>Angelica</t>
  </si>
  <si>
    <t>Perez</t>
  </si>
  <si>
    <t>elarcano.contabilidad@gmail.com</t>
  </si>
  <si>
    <t>Marcela</t>
  </si>
  <si>
    <t>Jaimes</t>
  </si>
  <si>
    <t>lvf.mercadillonegro@gmail.com</t>
  </si>
  <si>
    <t>(1166)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</si>
  <si>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</si>
  <si>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</si>
  <si>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</si>
  <si>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</si>
  <si>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</si>
  <si>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</si>
  <si>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</si>
  <si>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</si>
  <si>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</si>
  <si>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</si>
  <si>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</si>
  <si>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</si>
  <si>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</si>
  <si>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</si>
  <si>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</si>
  <si>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SANDRA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</si>
  <si>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</si>
  <si>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</si>
  <si>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</si>
  <si>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</si>
  <si>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</si>
  <si>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</si>
  <si>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</si>
  <si>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</si>
  <si>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</si>
  <si>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</si>
  <si>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</si>
  <si>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</si>
  <si>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</si>
  <si>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</si>
  <si>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</si>
  <si>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</si>
  <si>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</si>
  <si>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</si>
  <si>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</si>
  <si>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</si>
  <si>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(9902) 3730004</t>
  </si>
  <si>
    <t>Alvaro Andrés</t>
  </si>
  <si>
    <t>Ardila Barona</t>
  </si>
  <si>
    <t>Maria Eugenia</t>
  </si>
  <si>
    <t>Suarez Bermudez</t>
  </si>
  <si>
    <t>libri.cali@libreriainternacional.com.co</t>
  </si>
  <si>
    <t>(9902)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</si>
  <si>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</si>
  <si>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</si>
  <si>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</si>
  <si>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</si>
  <si>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</si>
  <si>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</si>
  <si>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</si>
  <si>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</si>
  <si>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</si>
  <si>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</si>
  <si>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</si>
  <si>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</si>
  <si>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</si>
  <si>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</si>
  <si>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</si>
  <si>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</si>
  <si>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</si>
  <si>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</si>
  <si>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</si>
  <si>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</si>
  <si>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</si>
  <si>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</si>
  <si>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</si>
  <si>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</si>
  <si>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</si>
  <si>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</si>
  <si>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</si>
  <si>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</si>
  <si>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</si>
  <si>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</si>
  <si>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</si>
  <si>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</si>
  <si>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</si>
  <si>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</si>
  <si>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</si>
  <si>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</si>
  <si>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</si>
  <si>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</si>
  <si>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</si>
  <si>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</si>
  <si>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Hurtado hincapie</t>
  </si>
  <si>
    <t>Álvaro</t>
  </si>
  <si>
    <t>Claro</t>
  </si>
  <si>
    <t>horrorva@hotmail.com</t>
  </si>
  <si>
    <t>paolaisabelroa@gmail.com</t>
  </si>
  <si>
    <t>Papla</t>
  </si>
  <si>
    <t>Quintero Rendón</t>
  </si>
  <si>
    <t>(1166) 7527589</t>
  </si>
  <si>
    <t>(1166) 5527589</t>
  </si>
  <si>
    <t>CHAVARRO</t>
  </si>
  <si>
    <t>tiendamuseo@museonacional.gov.co</t>
  </si>
  <si>
    <t>(1166)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</si>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</sst>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5" TargetMode="External"/><Relationship Id="rId_hyperlink_2" Type="http://schemas.openxmlformats.org/officeDocument/2006/relationships/hyperlink" Target="#Clientes!A19" TargetMode="External"/><Relationship Id="rId_hyperlink_3" Type="http://schemas.openxmlformats.org/officeDocument/2006/relationships/hyperlink" Target="#Clientes!A16" TargetMode="External"/><Relationship Id="rId_hyperlink_4" Type="http://schemas.openxmlformats.org/officeDocument/2006/relationships/hyperlink" Target="#Clientes!A13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23" TargetMode="External"/><Relationship Id="rId_hyperlink_7" Type="http://schemas.openxmlformats.org/officeDocument/2006/relationships/hyperlink" Target="#Clientes!A18" TargetMode="External"/><Relationship Id="rId_hyperlink_8" Type="http://schemas.openxmlformats.org/officeDocument/2006/relationships/hyperlink" Target="#Clientes!A28" TargetMode="External"/><Relationship Id="rId_hyperlink_9" Type="http://schemas.openxmlformats.org/officeDocument/2006/relationships/hyperlink" Target="#Clientes!A25" TargetMode="External"/><Relationship Id="rId_hyperlink_10" Type="http://schemas.openxmlformats.org/officeDocument/2006/relationships/hyperlink" Target="#Clientes!A26" TargetMode="External"/><Relationship Id="rId_hyperlink_11" Type="http://schemas.openxmlformats.org/officeDocument/2006/relationships/hyperlink" Target="#Clientes!A21" TargetMode="External"/><Relationship Id="rId_hyperlink_12" Type="http://schemas.openxmlformats.org/officeDocument/2006/relationships/hyperlink" Target="#Clientes!A11" TargetMode="External"/><Relationship Id="rId_hyperlink_13" Type="http://schemas.openxmlformats.org/officeDocument/2006/relationships/hyperlink" Target="#Clientes!A7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29" TargetMode="External"/><Relationship Id="rId_hyperlink_16" Type="http://schemas.openxmlformats.org/officeDocument/2006/relationships/hyperlink" Target="#Clientes!A33" TargetMode="External"/><Relationship Id="rId_hyperlink_17" Type="http://schemas.openxmlformats.org/officeDocument/2006/relationships/hyperlink" Target="#Clientes!A8" TargetMode="External"/><Relationship Id="rId_hyperlink_18" Type="http://schemas.openxmlformats.org/officeDocument/2006/relationships/hyperlink" Target="#Clientes!A3" TargetMode="External"/><Relationship Id="rId_hyperlink_19" Type="http://schemas.openxmlformats.org/officeDocument/2006/relationships/hyperlink" Target="#Clientes!A22" TargetMode="External"/><Relationship Id="rId_hyperlink_20" Type="http://schemas.openxmlformats.org/officeDocument/2006/relationships/hyperlink" Target="#Clientes!A39" TargetMode="External"/><Relationship Id="rId_hyperlink_21" Type="http://schemas.openxmlformats.org/officeDocument/2006/relationships/hyperlink" Target="#Clientes!A41" TargetMode="External"/><Relationship Id="rId_hyperlink_22" Type="http://schemas.openxmlformats.org/officeDocument/2006/relationships/hyperlink" Target="#Clientes!A20" TargetMode="External"/><Relationship Id="rId_hyperlink_23" Type="http://schemas.openxmlformats.org/officeDocument/2006/relationships/hyperlink" Target="#Clientes!A43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4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5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52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23" bestFit="true" customWidth="true" style="0"/>
    <col min="14" max="14" width="13" bestFit="true" customWidth="true" style="0"/>
    <col min="15" max="15" width="16" bestFit="true" customWidth="true" style="0"/>
    <col min="16" max="16" width="23" bestFit="true" customWidth="true" style="0"/>
    <col min="17" max="17" width="13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7" bestFit="true" customWidth="true" style="0"/>
    <col min="24" max="24" width="12" bestFit="true" customWidth="true" style="0"/>
    <col min="25" max="25" width="41" bestFit="true" customWidth="true" style="0"/>
    <col min="26" max="26" width="31" bestFit="true" customWidth="true" style="0"/>
    <col min="27" max="27" width="17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193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/>
      <c r="B3" t="s">
        <v>35</v>
      </c>
      <c r="C3" t="s">
        <v>36</v>
      </c>
      <c r="D3"/>
      <c r="E3"/>
      <c r="F3"/>
      <c r="G3"/>
      <c r="H3"/>
      <c r="I3" t="s">
        <v>37</v>
      </c>
      <c r="J3">
        <v>901474302</v>
      </c>
      <c r="K3">
        <v>1</v>
      </c>
      <c r="L3" t="s">
        <v>38</v>
      </c>
      <c r="M3" t="s">
        <v>39</v>
      </c>
      <c r="N3" t="s">
        <v>40</v>
      </c>
      <c r="O3">
        <v>110321</v>
      </c>
      <c r="P3" t="s">
        <v>39</v>
      </c>
      <c r="Q3" t="s">
        <v>40</v>
      </c>
      <c r="R3">
        <v>110321</v>
      </c>
      <c r="S3" t="s">
        <v>41</v>
      </c>
      <c r="T3" t="s">
        <v>42</v>
      </c>
      <c r="U3" t="s">
        <v>43</v>
      </c>
      <c r="V3"/>
      <c r="W3"/>
      <c r="X3"/>
      <c r="Y3"/>
      <c r="Z3" t="s">
        <v>44</v>
      </c>
      <c r="AA3"/>
      <c r="AB3" t="s">
        <v>45</v>
      </c>
      <c r="AC3" t="s">
        <v>46</v>
      </c>
      <c r="AD3" t="s">
        <v>42</v>
      </c>
      <c r="AE3">
        <v>4761</v>
      </c>
      <c r="AF3" t="s">
        <v>42</v>
      </c>
      <c r="AG3">
        <v>4761</v>
      </c>
      <c r="AH3" t="s">
        <v>42</v>
      </c>
      <c r="AI3" t="s">
        <v>47</v>
      </c>
    </row>
    <row r="4" spans="1:36">
      <c r="A4"/>
      <c r="B4" t="s">
        <v>35</v>
      </c>
      <c r="C4" t="s">
        <v>48</v>
      </c>
      <c r="D4"/>
      <c r="E4"/>
      <c r="F4"/>
      <c r="G4"/>
      <c r="H4" t="s">
        <v>49</v>
      </c>
      <c r="I4" t="s">
        <v>37</v>
      </c>
      <c r="J4">
        <v>830087527</v>
      </c>
      <c r="K4">
        <v>4</v>
      </c>
      <c r="L4" t="s">
        <v>50</v>
      </c>
      <c r="M4" t="s">
        <v>51</v>
      </c>
      <c r="N4" t="s">
        <v>40</v>
      </c>
      <c r="O4">
        <v>111311</v>
      </c>
      <c r="P4" t="s">
        <v>51</v>
      </c>
      <c r="Q4" t="s">
        <v>40</v>
      </c>
      <c r="R4">
        <v>111311</v>
      </c>
      <c r="S4" t="s">
        <v>41</v>
      </c>
      <c r="T4" t="s">
        <v>52</v>
      </c>
      <c r="U4" t="s">
        <v>53</v>
      </c>
      <c r="V4"/>
      <c r="W4"/>
      <c r="X4"/>
      <c r="Y4"/>
      <c r="Z4" t="s">
        <v>54</v>
      </c>
      <c r="AA4"/>
      <c r="AB4" t="s">
        <v>45</v>
      </c>
      <c r="AC4" t="s">
        <v>55</v>
      </c>
      <c r="AD4" t="s">
        <v>52</v>
      </c>
      <c r="AE4" t="s">
        <v>56</v>
      </c>
      <c r="AF4" t="s">
        <v>42</v>
      </c>
      <c r="AG4">
        <v>4761</v>
      </c>
      <c r="AH4" t="s">
        <v>42</v>
      </c>
      <c r="AI4" t="s">
        <v>57</v>
      </c>
    </row>
    <row r="5" spans="1:36">
      <c r="A5"/>
      <c r="B5" t="s">
        <v>58</v>
      </c>
      <c r="C5"/>
      <c r="D5" t="s">
        <v>59</v>
      </c>
      <c r="E5"/>
      <c r="F5" t="s">
        <v>60</v>
      </c>
      <c r="G5" t="s">
        <v>61</v>
      </c>
      <c r="H5" t="s">
        <v>62</v>
      </c>
      <c r="I5" t="s">
        <v>63</v>
      </c>
      <c r="J5">
        <v>1098603012</v>
      </c>
      <c r="K5"/>
      <c r="L5"/>
      <c r="M5"/>
      <c r="N5"/>
      <c r="O5"/>
      <c r="P5"/>
      <c r="Q5"/>
      <c r="R5"/>
      <c r="S5" t="s">
        <v>64</v>
      </c>
      <c r="T5" t="s">
        <v>52</v>
      </c>
      <c r="U5" t="s">
        <v>65</v>
      </c>
      <c r="V5">
        <v>3156533124</v>
      </c>
      <c r="W5"/>
      <c r="X5">
        <v>3156533124</v>
      </c>
      <c r="Y5" t="s">
        <v>66</v>
      </c>
      <c r="Z5" t="s">
        <v>67</v>
      </c>
      <c r="AA5"/>
      <c r="AB5"/>
      <c r="AC5"/>
      <c r="AD5" t="s">
        <v>52</v>
      </c>
      <c r="AE5" t="s">
        <v>56</v>
      </c>
      <c r="AF5" t="s">
        <v>52</v>
      </c>
      <c r="AG5"/>
      <c r="AH5" t="s">
        <v>52</v>
      </c>
      <c r="AI5" t="s">
        <v>68</v>
      </c>
    </row>
    <row r="6" spans="1:36">
      <c r="A6"/>
      <c r="B6" t="s">
        <v>58</v>
      </c>
      <c r="C6"/>
      <c r="D6" t="s">
        <v>69</v>
      </c>
      <c r="E6"/>
      <c r="F6" t="s">
        <v>70</v>
      </c>
      <c r="G6" t="s">
        <v>71</v>
      </c>
      <c r="H6" t="s">
        <v>72</v>
      </c>
      <c r="I6" t="s">
        <v>63</v>
      </c>
      <c r="J6">
        <v>79304346</v>
      </c>
      <c r="K6"/>
      <c r="L6"/>
      <c r="M6"/>
      <c r="N6"/>
      <c r="O6"/>
      <c r="P6"/>
      <c r="Q6"/>
      <c r="R6"/>
      <c r="S6" t="s">
        <v>41</v>
      </c>
      <c r="T6" t="s">
        <v>52</v>
      </c>
      <c r="U6" t="s">
        <v>73</v>
      </c>
      <c r="V6">
        <v>3102192406</v>
      </c>
      <c r="W6" t="s">
        <v>74</v>
      </c>
      <c r="X6">
        <v>3102192406</v>
      </c>
      <c r="Y6" t="s">
        <v>75</v>
      </c>
      <c r="Z6" t="s">
        <v>44</v>
      </c>
      <c r="AA6"/>
      <c r="AB6"/>
      <c r="AC6"/>
      <c r="AD6" t="s">
        <v>42</v>
      </c>
      <c r="AE6">
        <v>4761</v>
      </c>
      <c r="AF6" t="s">
        <v>42</v>
      </c>
      <c r="AG6">
        <v>4761</v>
      </c>
      <c r="AH6" t="s">
        <v>52</v>
      </c>
      <c r="AI6" t="s">
        <v>76</v>
      </c>
    </row>
    <row r="7" spans="1:36">
      <c r="A7"/>
      <c r="B7" t="s">
        <v>35</v>
      </c>
      <c r="C7" t="s">
        <v>77</v>
      </c>
      <c r="D7"/>
      <c r="E7"/>
      <c r="F7"/>
      <c r="G7"/>
      <c r="H7" t="s">
        <v>77</v>
      </c>
      <c r="I7" t="s">
        <v>37</v>
      </c>
      <c r="J7">
        <v>830093518</v>
      </c>
      <c r="K7">
        <v>2</v>
      </c>
      <c r="L7" t="s">
        <v>78</v>
      </c>
      <c r="M7" t="s">
        <v>79</v>
      </c>
      <c r="N7" t="s">
        <v>40</v>
      </c>
      <c r="O7">
        <v>110121</v>
      </c>
      <c r="P7" t="s">
        <v>79</v>
      </c>
      <c r="Q7" t="s">
        <v>40</v>
      </c>
      <c r="R7">
        <v>110121</v>
      </c>
      <c r="S7" t="s">
        <v>64</v>
      </c>
      <c r="T7" t="s">
        <v>52</v>
      </c>
      <c r="U7" t="s">
        <v>80</v>
      </c>
      <c r="V7"/>
      <c r="W7"/>
      <c r="X7"/>
      <c r="Y7"/>
      <c r="Z7" t="s">
        <v>54</v>
      </c>
      <c r="AA7"/>
      <c r="AB7" t="s">
        <v>45</v>
      </c>
      <c r="AC7" t="s">
        <v>81</v>
      </c>
      <c r="AD7" t="s">
        <v>52</v>
      </c>
      <c r="AE7" t="s">
        <v>56</v>
      </c>
      <c r="AF7" t="s">
        <v>52</v>
      </c>
      <c r="AG7"/>
      <c r="AH7" t="s">
        <v>42</v>
      </c>
      <c r="AI7" t="s">
        <v>57</v>
      </c>
    </row>
    <row r="8" spans="1:36">
      <c r="A8"/>
      <c r="B8" t="s">
        <v>35</v>
      </c>
      <c r="C8" t="s">
        <v>82</v>
      </c>
      <c r="D8"/>
      <c r="E8"/>
      <c r="F8"/>
      <c r="G8"/>
      <c r="H8" t="s">
        <v>83</v>
      </c>
      <c r="I8" t="s">
        <v>37</v>
      </c>
      <c r="J8">
        <v>890980040</v>
      </c>
      <c r="K8">
        <v>8</v>
      </c>
      <c r="L8"/>
      <c r="M8" t="s">
        <v>84</v>
      </c>
      <c r="N8" t="s">
        <v>85</v>
      </c>
      <c r="O8" t="s">
        <v>86</v>
      </c>
      <c r="P8" t="s">
        <v>84</v>
      </c>
      <c r="Q8" t="s">
        <v>85</v>
      </c>
      <c r="R8" t="s">
        <v>86</v>
      </c>
      <c r="S8" t="s">
        <v>64</v>
      </c>
      <c r="T8" t="s">
        <v>52</v>
      </c>
      <c r="U8" t="s">
        <v>87</v>
      </c>
      <c r="V8"/>
      <c r="W8"/>
      <c r="X8"/>
      <c r="Y8"/>
      <c r="Z8" t="s">
        <v>88</v>
      </c>
      <c r="AA8"/>
      <c r="AB8" t="s">
        <v>89</v>
      </c>
      <c r="AC8" t="s">
        <v>90</v>
      </c>
      <c r="AD8" t="s">
        <v>52</v>
      </c>
      <c r="AE8" t="s">
        <v>56</v>
      </c>
      <c r="AF8" t="s">
        <v>52</v>
      </c>
      <c r="AG8"/>
      <c r="AH8" t="s">
        <v>42</v>
      </c>
      <c r="AI8" t="s">
        <v>91</v>
      </c>
    </row>
    <row r="9" spans="1:36">
      <c r="A9"/>
      <c r="B9" t="s">
        <v>58</v>
      </c>
      <c r="C9"/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63</v>
      </c>
      <c r="J9">
        <v>6773154</v>
      </c>
      <c r="K9"/>
      <c r="L9"/>
      <c r="M9"/>
      <c r="N9"/>
      <c r="O9"/>
      <c r="P9"/>
      <c r="Q9"/>
      <c r="R9"/>
      <c r="S9" t="s">
        <v>41</v>
      </c>
      <c r="T9" t="s">
        <v>52</v>
      </c>
      <c r="U9"/>
      <c r="V9">
        <v>3214960827</v>
      </c>
      <c r="W9" t="s">
        <v>97</v>
      </c>
      <c r="X9">
        <v>3214960827</v>
      </c>
      <c r="Y9" t="s">
        <v>98</v>
      </c>
      <c r="Z9" t="s">
        <v>54</v>
      </c>
      <c r="AA9"/>
      <c r="AB9"/>
      <c r="AC9"/>
      <c r="AD9" t="s">
        <v>52</v>
      </c>
      <c r="AE9" t="s">
        <v>56</v>
      </c>
      <c r="AF9" t="s">
        <v>52</v>
      </c>
      <c r="AG9"/>
      <c r="AH9" t="s">
        <v>52</v>
      </c>
      <c r="AI9" t="s">
        <v>99</v>
      </c>
    </row>
    <row r="10" spans="1:36">
      <c r="A10"/>
      <c r="B10" t="s">
        <v>58</v>
      </c>
      <c r="C10"/>
      <c r="D10" t="s">
        <v>100</v>
      </c>
      <c r="E10"/>
      <c r="F10" t="s">
        <v>101</v>
      </c>
      <c r="G10" t="s">
        <v>102</v>
      </c>
      <c r="H10" t="s">
        <v>103</v>
      </c>
      <c r="I10" t="s">
        <v>37</v>
      </c>
      <c r="J10">
        <v>52081317</v>
      </c>
      <c r="K10">
        <v>5</v>
      </c>
      <c r="L10" t="s">
        <v>104</v>
      </c>
      <c r="M10"/>
      <c r="N10"/>
      <c r="O10"/>
      <c r="P10"/>
      <c r="Q10"/>
      <c r="R10"/>
      <c r="S10" t="s">
        <v>41</v>
      </c>
      <c r="T10" t="s">
        <v>42</v>
      </c>
      <c r="U10"/>
      <c r="V10">
        <v>3002951915</v>
      </c>
      <c r="W10" t="s">
        <v>105</v>
      </c>
      <c r="X10">
        <v>3002951915</v>
      </c>
      <c r="Y10" t="s">
        <v>106</v>
      </c>
      <c r="Z10" t="s">
        <v>67</v>
      </c>
      <c r="AA10"/>
      <c r="AB10"/>
      <c r="AC10"/>
      <c r="AD10" t="s">
        <v>52</v>
      </c>
      <c r="AE10" t="s">
        <v>56</v>
      </c>
      <c r="AF10" t="s">
        <v>52</v>
      </c>
      <c r="AG10"/>
      <c r="AH10" t="s">
        <v>52</v>
      </c>
      <c r="AI10" t="s">
        <v>107</v>
      </c>
    </row>
    <row r="11" spans="1:36">
      <c r="A11"/>
      <c r="B11" t="s">
        <v>35</v>
      </c>
      <c r="C11" t="s">
        <v>108</v>
      </c>
      <c r="D11"/>
      <c r="E11"/>
      <c r="F11"/>
      <c r="G11"/>
      <c r="H11" t="s">
        <v>109</v>
      </c>
      <c r="I11" t="s">
        <v>37</v>
      </c>
      <c r="J11">
        <v>901260805</v>
      </c>
      <c r="K11">
        <v>5</v>
      </c>
      <c r="L11"/>
      <c r="M11" t="s">
        <v>110</v>
      </c>
      <c r="N11" t="s">
        <v>40</v>
      </c>
      <c r="O11">
        <v>110231</v>
      </c>
      <c r="P11" t="s">
        <v>110</v>
      </c>
      <c r="Q11" t="s">
        <v>40</v>
      </c>
      <c r="R11">
        <v>110231</v>
      </c>
      <c r="S11" t="s">
        <v>64</v>
      </c>
      <c r="T11" t="s">
        <v>52</v>
      </c>
      <c r="U11" t="s">
        <v>111</v>
      </c>
      <c r="V11"/>
      <c r="W11"/>
      <c r="X11"/>
      <c r="Y11"/>
      <c r="Z11" t="s">
        <v>54</v>
      </c>
      <c r="AA11"/>
      <c r="AB11" t="s">
        <v>45</v>
      </c>
      <c r="AC11" t="s">
        <v>112</v>
      </c>
      <c r="AD11" t="s">
        <v>42</v>
      </c>
      <c r="AE11">
        <v>4761</v>
      </c>
      <c r="AF11" t="s">
        <v>42</v>
      </c>
      <c r="AG11">
        <v>4761</v>
      </c>
      <c r="AH11" t="s">
        <v>42</v>
      </c>
      <c r="AI11" t="s">
        <v>113</v>
      </c>
    </row>
    <row r="12" spans="1:36">
      <c r="A12" t="s">
        <v>114</v>
      </c>
      <c r="B12" t="s">
        <v>58</v>
      </c>
      <c r="C12"/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63</v>
      </c>
      <c r="J12">
        <v>43502339</v>
      </c>
      <c r="K12"/>
      <c r="L12"/>
      <c r="M12"/>
      <c r="N12"/>
      <c r="O12"/>
      <c r="P12"/>
      <c r="Q12"/>
      <c r="R12"/>
      <c r="S12" t="s">
        <v>64</v>
      </c>
      <c r="T12" t="s">
        <v>42</v>
      </c>
      <c r="U12" t="s">
        <v>120</v>
      </c>
      <c r="V12">
        <v>3044268180</v>
      </c>
      <c r="W12"/>
      <c r="X12">
        <v>3044268180</v>
      </c>
      <c r="Y12" t="s">
        <v>121</v>
      </c>
      <c r="Z12" t="s">
        <v>44</v>
      </c>
      <c r="AA12"/>
      <c r="AB12"/>
      <c r="AC12"/>
      <c r="AD12" t="s">
        <v>52</v>
      </c>
      <c r="AE12" t="s">
        <v>56</v>
      </c>
      <c r="AF12" t="s">
        <v>52</v>
      </c>
      <c r="AG12"/>
      <c r="AH12" t="s">
        <v>52</v>
      </c>
      <c r="AI12" t="s">
        <v>122</v>
      </c>
    </row>
    <row r="13" spans="1:36">
      <c r="A13"/>
      <c r="B13" t="s">
        <v>35</v>
      </c>
      <c r="C13" t="s">
        <v>123</v>
      </c>
      <c r="D13"/>
      <c r="E13"/>
      <c r="F13"/>
      <c r="G13"/>
      <c r="H13"/>
      <c r="I13" t="s">
        <v>37</v>
      </c>
      <c r="J13">
        <v>900815243</v>
      </c>
      <c r="K13">
        <v>6</v>
      </c>
      <c r="L13" t="s">
        <v>124</v>
      </c>
      <c r="M13" t="s">
        <v>125</v>
      </c>
      <c r="N13" t="s">
        <v>40</v>
      </c>
      <c r="O13">
        <v>111321</v>
      </c>
      <c r="P13" t="s">
        <v>125</v>
      </c>
      <c r="Q13" t="s">
        <v>40</v>
      </c>
      <c r="R13">
        <v>111321</v>
      </c>
      <c r="S13" t="s">
        <v>64</v>
      </c>
      <c r="T13" t="s">
        <v>52</v>
      </c>
      <c r="U13" t="s">
        <v>126</v>
      </c>
      <c r="V13"/>
      <c r="W13"/>
      <c r="X13"/>
      <c r="Y13"/>
      <c r="Z13" t="s">
        <v>67</v>
      </c>
      <c r="AA13"/>
      <c r="AB13" t="s">
        <v>45</v>
      </c>
      <c r="AC13" t="s">
        <v>127</v>
      </c>
      <c r="AD13" t="s">
        <v>42</v>
      </c>
      <c r="AE13">
        <v>4761</v>
      </c>
      <c r="AF13" t="s">
        <v>42</v>
      </c>
      <c r="AG13">
        <v>4761</v>
      </c>
      <c r="AH13" t="s">
        <v>52</v>
      </c>
      <c r="AI13" t="s">
        <v>128</v>
      </c>
    </row>
    <row r="14" spans="1:36">
      <c r="A14" t="s">
        <v>129</v>
      </c>
      <c r="B14" t="s">
        <v>58</v>
      </c>
      <c r="C14"/>
      <c r="D14" t="s">
        <v>130</v>
      </c>
      <c r="E14"/>
      <c r="F14" t="s">
        <v>131</v>
      </c>
      <c r="G14"/>
      <c r="H14" t="s">
        <v>132</v>
      </c>
      <c r="I14" t="s">
        <v>63</v>
      </c>
      <c r="J14">
        <v>41897868</v>
      </c>
      <c r="K14"/>
      <c r="L14"/>
      <c r="M14"/>
      <c r="N14"/>
      <c r="O14"/>
      <c r="P14"/>
      <c r="Q14"/>
      <c r="R14"/>
      <c r="S14" t="s">
        <v>41</v>
      </c>
      <c r="T14" t="s">
        <v>52</v>
      </c>
      <c r="U14"/>
      <c r="V14">
        <v>3206898349</v>
      </c>
      <c r="W14" t="s">
        <v>133</v>
      </c>
      <c r="X14"/>
      <c r="Y14" t="s">
        <v>134</v>
      </c>
      <c r="Z14" t="s">
        <v>88</v>
      </c>
      <c r="AA14"/>
      <c r="AB14"/>
      <c r="AC14"/>
      <c r="AD14" t="s">
        <v>52</v>
      </c>
      <c r="AE14" t="s">
        <v>56</v>
      </c>
      <c r="AF14" t="s">
        <v>52</v>
      </c>
      <c r="AG14"/>
      <c r="AH14" t="s">
        <v>52</v>
      </c>
      <c r="AI14" t="s">
        <v>135</v>
      </c>
    </row>
    <row r="15" spans="1:36">
      <c r="A15"/>
      <c r="B15" t="s">
        <v>35</v>
      </c>
      <c r="C15" t="s">
        <v>136</v>
      </c>
      <c r="D15"/>
      <c r="E15"/>
      <c r="F15"/>
      <c r="G15"/>
      <c r="H15" t="s">
        <v>137</v>
      </c>
      <c r="I15" t="s">
        <v>37</v>
      </c>
      <c r="J15">
        <v>860041021</v>
      </c>
      <c r="K15">
        <v>0</v>
      </c>
      <c r="L15" t="s">
        <v>138</v>
      </c>
      <c r="M15" t="s">
        <v>139</v>
      </c>
      <c r="N15" t="s">
        <v>40</v>
      </c>
      <c r="O15">
        <v>110221</v>
      </c>
      <c r="P15" t="s">
        <v>139</v>
      </c>
      <c r="Q15" t="s">
        <v>40</v>
      </c>
      <c r="R15">
        <v>110221</v>
      </c>
      <c r="S15" t="s">
        <v>41</v>
      </c>
      <c r="T15" t="s">
        <v>42</v>
      </c>
      <c r="U15" t="s">
        <v>140</v>
      </c>
      <c r="V15"/>
      <c r="W15"/>
      <c r="X15"/>
      <c r="Y15"/>
      <c r="Z15" t="s">
        <v>54</v>
      </c>
      <c r="AA15"/>
      <c r="AB15" t="s">
        <v>141</v>
      </c>
      <c r="AC15" t="s">
        <v>142</v>
      </c>
      <c r="AD15" t="s">
        <v>42</v>
      </c>
      <c r="AE15">
        <v>5811</v>
      </c>
      <c r="AF15" t="s">
        <v>42</v>
      </c>
      <c r="AG15">
        <v>5811</v>
      </c>
      <c r="AH15" t="s">
        <v>42</v>
      </c>
      <c r="AI15" t="s">
        <v>143</v>
      </c>
    </row>
    <row r="16" spans="1:36">
      <c r="A16"/>
      <c r="B16" t="s">
        <v>35</v>
      </c>
      <c r="C16" t="s">
        <v>144</v>
      </c>
      <c r="D16"/>
      <c r="E16"/>
      <c r="F16"/>
      <c r="G16"/>
      <c r="H16" t="s">
        <v>145</v>
      </c>
      <c r="I16" t="s">
        <v>37</v>
      </c>
      <c r="J16">
        <v>830501188</v>
      </c>
      <c r="K16">
        <v>7</v>
      </c>
      <c r="L16" t="s">
        <v>146</v>
      </c>
      <c r="M16" t="s">
        <v>147</v>
      </c>
      <c r="N16" t="s">
        <v>40</v>
      </c>
      <c r="O16">
        <v>111311</v>
      </c>
      <c r="P16" t="s">
        <v>147</v>
      </c>
      <c r="Q16" t="s">
        <v>40</v>
      </c>
      <c r="R16">
        <v>111311</v>
      </c>
      <c r="S16" t="s">
        <v>64</v>
      </c>
      <c r="T16" t="s">
        <v>52</v>
      </c>
      <c r="U16" t="s">
        <v>148</v>
      </c>
      <c r="V16"/>
      <c r="W16"/>
      <c r="X16"/>
      <c r="Y16"/>
      <c r="Z16" t="s">
        <v>54</v>
      </c>
      <c r="AA16">
        <v>2225</v>
      </c>
      <c r="AB16" t="s">
        <v>45</v>
      </c>
      <c r="AC16" t="s">
        <v>149</v>
      </c>
      <c r="AD16" t="s">
        <v>42</v>
      </c>
      <c r="AE16">
        <v>4761</v>
      </c>
      <c r="AF16" t="s">
        <v>42</v>
      </c>
      <c r="AG16">
        <v>4761</v>
      </c>
      <c r="AH16" t="s">
        <v>42</v>
      </c>
      <c r="AI16" t="s">
        <v>150</v>
      </c>
    </row>
    <row r="17" spans="1:36">
      <c r="A17"/>
      <c r="B17" t="s">
        <v>58</v>
      </c>
      <c r="C17"/>
      <c r="D17" t="s">
        <v>151</v>
      </c>
      <c r="E17"/>
      <c r="F17" t="s">
        <v>152</v>
      </c>
      <c r="G17" t="s">
        <v>153</v>
      </c>
      <c r="H17" t="s">
        <v>154</v>
      </c>
      <c r="I17" t="s">
        <v>37</v>
      </c>
      <c r="J17">
        <v>80066593</v>
      </c>
      <c r="K17">
        <v>0</v>
      </c>
      <c r="L17" t="s">
        <v>155</v>
      </c>
      <c r="M17"/>
      <c r="N17"/>
      <c r="O17"/>
      <c r="P17"/>
      <c r="Q17"/>
      <c r="R17"/>
      <c r="S17" t="s">
        <v>64</v>
      </c>
      <c r="T17" t="s">
        <v>52</v>
      </c>
      <c r="U17"/>
      <c r="V17">
        <v>3103349321</v>
      </c>
      <c r="W17" t="s">
        <v>156</v>
      </c>
      <c r="X17">
        <v>3103349621</v>
      </c>
      <c r="Y17" t="s">
        <v>157</v>
      </c>
      <c r="Z17" t="s">
        <v>67</v>
      </c>
      <c r="AA17"/>
      <c r="AB17"/>
      <c r="AC17"/>
      <c r="AD17" t="s">
        <v>52</v>
      </c>
      <c r="AE17" t="s">
        <v>56</v>
      </c>
      <c r="AF17" t="s">
        <v>42</v>
      </c>
      <c r="AG17">
        <v>4761</v>
      </c>
      <c r="AH17" t="s">
        <v>42</v>
      </c>
      <c r="AI17" t="s">
        <v>158</v>
      </c>
    </row>
    <row r="18" spans="1:36">
      <c r="A18"/>
      <c r="B18" t="s">
        <v>35</v>
      </c>
      <c r="C18" t="s">
        <v>159</v>
      </c>
      <c r="D18"/>
      <c r="E18"/>
      <c r="F18"/>
      <c r="G18"/>
      <c r="H18" t="s">
        <v>160</v>
      </c>
      <c r="I18" t="s">
        <v>37</v>
      </c>
      <c r="J18">
        <v>900119438</v>
      </c>
      <c r="K18">
        <v>1</v>
      </c>
      <c r="L18" t="s">
        <v>161</v>
      </c>
      <c r="M18" t="s">
        <v>162</v>
      </c>
      <c r="N18" t="s">
        <v>40</v>
      </c>
      <c r="O18">
        <v>110231</v>
      </c>
      <c r="P18" t="s">
        <v>162</v>
      </c>
      <c r="Q18" t="s">
        <v>40</v>
      </c>
      <c r="R18">
        <v>110231</v>
      </c>
      <c r="S18" t="s">
        <v>41</v>
      </c>
      <c r="T18" t="s">
        <v>42</v>
      </c>
      <c r="U18"/>
      <c r="V18"/>
      <c r="W18"/>
      <c r="X18"/>
      <c r="Y18"/>
      <c r="Z18" t="s">
        <v>88</v>
      </c>
      <c r="AA18"/>
      <c r="AB18" t="s">
        <v>163</v>
      </c>
      <c r="AC18" t="s">
        <v>164</v>
      </c>
      <c r="AD18" t="s">
        <v>52</v>
      </c>
      <c r="AE18">
        <v>4610</v>
      </c>
      <c r="AF18" t="s">
        <v>42</v>
      </c>
      <c r="AG18">
        <v>4761</v>
      </c>
      <c r="AH18" t="s">
        <v>42</v>
      </c>
      <c r="AI18" t="s">
        <v>165</v>
      </c>
    </row>
    <row r="19" spans="1:36">
      <c r="A19"/>
      <c r="B19" t="s">
        <v>35</v>
      </c>
      <c r="C19" t="s">
        <v>166</v>
      </c>
      <c r="D19"/>
      <c r="E19"/>
      <c r="F19"/>
      <c r="G19"/>
      <c r="H19" t="s">
        <v>167</v>
      </c>
      <c r="I19" t="s">
        <v>37</v>
      </c>
      <c r="J19">
        <v>900244356</v>
      </c>
      <c r="K19">
        <v>9</v>
      </c>
      <c r="L19" t="s">
        <v>168</v>
      </c>
      <c r="M19" t="s">
        <v>169</v>
      </c>
      <c r="N19" t="s">
        <v>40</v>
      </c>
      <c r="O19">
        <v>111311</v>
      </c>
      <c r="P19" t="s">
        <v>169</v>
      </c>
      <c r="Q19" t="s">
        <v>40</v>
      </c>
      <c r="R19">
        <v>111311</v>
      </c>
      <c r="S19" t="s">
        <v>41</v>
      </c>
      <c r="T19" t="s">
        <v>52</v>
      </c>
      <c r="U19"/>
      <c r="V19"/>
      <c r="W19"/>
      <c r="X19"/>
      <c r="Y19"/>
      <c r="Z19" t="s">
        <v>54</v>
      </c>
      <c r="AA19"/>
      <c r="AB19" t="s">
        <v>163</v>
      </c>
      <c r="AC19" t="s">
        <v>170</v>
      </c>
      <c r="AD19" t="s">
        <v>42</v>
      </c>
      <c r="AE19">
        <v>4761</v>
      </c>
      <c r="AF19" t="s">
        <v>42</v>
      </c>
      <c r="AG19">
        <v>4761</v>
      </c>
      <c r="AH19" t="s">
        <v>42</v>
      </c>
      <c r="AI19" t="s">
        <v>171</v>
      </c>
    </row>
    <row r="20" spans="1:36">
      <c r="A20"/>
      <c r="B20" t="s">
        <v>35</v>
      </c>
      <c r="C20" t="s">
        <v>172</v>
      </c>
      <c r="D20"/>
      <c r="E20"/>
      <c r="F20"/>
      <c r="G20"/>
      <c r="H20" t="s">
        <v>173</v>
      </c>
      <c r="I20" t="s">
        <v>37</v>
      </c>
      <c r="J20">
        <v>901456473</v>
      </c>
      <c r="K20">
        <v>6</v>
      </c>
      <c r="L20" t="s">
        <v>174</v>
      </c>
      <c r="M20" t="s">
        <v>175</v>
      </c>
      <c r="N20" t="s">
        <v>40</v>
      </c>
      <c r="O20">
        <v>110231</v>
      </c>
      <c r="P20" t="s">
        <v>175</v>
      </c>
      <c r="Q20" t="s">
        <v>40</v>
      </c>
      <c r="R20">
        <v>110231</v>
      </c>
      <c r="S20" t="s">
        <v>64</v>
      </c>
      <c r="T20" t="s">
        <v>52</v>
      </c>
      <c r="U20"/>
      <c r="V20"/>
      <c r="W20"/>
      <c r="X20"/>
      <c r="Y20"/>
      <c r="Z20" t="s">
        <v>88</v>
      </c>
      <c r="AA20"/>
      <c r="AB20" t="s">
        <v>45</v>
      </c>
      <c r="AC20" t="s">
        <v>176</v>
      </c>
      <c r="AD20" t="s">
        <v>52</v>
      </c>
      <c r="AE20" t="s">
        <v>56</v>
      </c>
      <c r="AF20" t="s">
        <v>42</v>
      </c>
      <c r="AG20">
        <v>4761</v>
      </c>
      <c r="AH20" t="s">
        <v>42</v>
      </c>
      <c r="AI20" t="s">
        <v>177</v>
      </c>
    </row>
    <row r="21" spans="1:36">
      <c r="A21"/>
      <c r="B21" t="s">
        <v>35</v>
      </c>
      <c r="C21" t="s">
        <v>178</v>
      </c>
      <c r="D21"/>
      <c r="E21"/>
      <c r="F21"/>
      <c r="G21"/>
      <c r="H21" t="s">
        <v>179</v>
      </c>
      <c r="I21" t="s">
        <v>37</v>
      </c>
      <c r="J21">
        <v>900951065</v>
      </c>
      <c r="K21">
        <v>3</v>
      </c>
      <c r="L21" t="s">
        <v>180</v>
      </c>
      <c r="M21" t="s">
        <v>181</v>
      </c>
      <c r="N21" t="s">
        <v>40</v>
      </c>
      <c r="O21">
        <v>110231</v>
      </c>
      <c r="P21" t="s">
        <v>181</v>
      </c>
      <c r="Q21" t="s">
        <v>40</v>
      </c>
      <c r="R21">
        <v>110231</v>
      </c>
      <c r="S21" t="s">
        <v>64</v>
      </c>
      <c r="T21" t="s">
        <v>52</v>
      </c>
      <c r="U21" t="s">
        <v>182</v>
      </c>
      <c r="V21"/>
      <c r="W21"/>
      <c r="X21"/>
      <c r="Y21"/>
      <c r="Z21" t="s">
        <v>44</v>
      </c>
      <c r="AA21"/>
      <c r="AB21" t="s">
        <v>45</v>
      </c>
      <c r="AC21" t="s">
        <v>183</v>
      </c>
      <c r="AD21" t="s">
        <v>42</v>
      </c>
      <c r="AE21">
        <v>4791</v>
      </c>
      <c r="AF21" t="s">
        <v>42</v>
      </c>
      <c r="AG21">
        <v>4791</v>
      </c>
      <c r="AH21" t="s">
        <v>42</v>
      </c>
      <c r="AI21" t="s">
        <v>184</v>
      </c>
    </row>
    <row r="22" spans="1:36">
      <c r="A22"/>
      <c r="B22" t="s">
        <v>35</v>
      </c>
      <c r="C22" t="s">
        <v>185</v>
      </c>
      <c r="D22"/>
      <c r="E22"/>
      <c r="F22"/>
      <c r="G22"/>
      <c r="H22" t="s">
        <v>186</v>
      </c>
      <c r="I22" t="s">
        <v>37</v>
      </c>
      <c r="J22">
        <v>900712290</v>
      </c>
      <c r="K22">
        <v>1</v>
      </c>
      <c r="L22" t="s">
        <v>187</v>
      </c>
      <c r="M22" t="s">
        <v>188</v>
      </c>
      <c r="N22" t="s">
        <v>40</v>
      </c>
      <c r="O22"/>
      <c r="P22" t="s">
        <v>188</v>
      </c>
      <c r="Q22" t="s">
        <v>40</v>
      </c>
      <c r="R22"/>
      <c r="S22" t="s">
        <v>64</v>
      </c>
      <c r="T22" t="s">
        <v>52</v>
      </c>
      <c r="U22" t="s">
        <v>189</v>
      </c>
      <c r="V22"/>
      <c r="W22"/>
      <c r="X22"/>
      <c r="Y22"/>
      <c r="Z22" t="s">
        <v>54</v>
      </c>
      <c r="AA22"/>
      <c r="AB22" t="s">
        <v>89</v>
      </c>
      <c r="AC22" t="s">
        <v>190</v>
      </c>
      <c r="AD22" t="s">
        <v>42</v>
      </c>
      <c r="AE22">
        <v>4769</v>
      </c>
      <c r="AF22" t="s">
        <v>52</v>
      </c>
      <c r="AG22"/>
      <c r="AH22" t="s">
        <v>52</v>
      </c>
      <c r="AI22" t="s">
        <v>191</v>
      </c>
    </row>
    <row r="23" spans="1:36">
      <c r="A23"/>
      <c r="B23" t="s">
        <v>35</v>
      </c>
      <c r="C23" t="s">
        <v>192</v>
      </c>
      <c r="D23"/>
      <c r="E23"/>
      <c r="F23"/>
      <c r="G23"/>
      <c r="H23" t="s">
        <v>192</v>
      </c>
      <c r="I23" t="s">
        <v>37</v>
      </c>
      <c r="J23">
        <v>900675415</v>
      </c>
      <c r="K23">
        <v>4</v>
      </c>
      <c r="L23" t="s">
        <v>193</v>
      </c>
      <c r="M23" t="s">
        <v>194</v>
      </c>
      <c r="N23" t="s">
        <v>40</v>
      </c>
      <c r="O23"/>
      <c r="P23" t="s">
        <v>194</v>
      </c>
      <c r="Q23" t="s">
        <v>40</v>
      </c>
      <c r="R23"/>
      <c r="S23" t="s">
        <v>64</v>
      </c>
      <c r="T23" t="s">
        <v>52</v>
      </c>
      <c r="U23" t="s">
        <v>195</v>
      </c>
      <c r="V23"/>
      <c r="W23"/>
      <c r="X23"/>
      <c r="Y23"/>
      <c r="Z23" t="s">
        <v>44</v>
      </c>
      <c r="AA23"/>
      <c r="AB23" t="s">
        <v>45</v>
      </c>
      <c r="AC23" t="s">
        <v>196</v>
      </c>
      <c r="AD23" t="s">
        <v>42</v>
      </c>
      <c r="AE23">
        <v>4761</v>
      </c>
      <c r="AF23" t="s">
        <v>42</v>
      </c>
      <c r="AG23">
        <v>4761</v>
      </c>
      <c r="AH23" t="s">
        <v>52</v>
      </c>
      <c r="AI23" t="s">
        <v>197</v>
      </c>
    </row>
    <row r="24" spans="1:36">
      <c r="A24"/>
      <c r="B24" t="s">
        <v>35</v>
      </c>
      <c r="C24" t="s">
        <v>198</v>
      </c>
      <c r="D24"/>
      <c r="E24"/>
      <c r="F24"/>
      <c r="G24"/>
      <c r="H24" t="s">
        <v>199</v>
      </c>
      <c r="I24" t="s">
        <v>37</v>
      </c>
      <c r="J24">
        <v>830141248</v>
      </c>
      <c r="K24">
        <v>5</v>
      </c>
      <c r="L24" t="s">
        <v>200</v>
      </c>
      <c r="M24" t="s">
        <v>201</v>
      </c>
      <c r="N24" t="s">
        <v>40</v>
      </c>
      <c r="O24">
        <v>111711</v>
      </c>
      <c r="P24" t="s">
        <v>201</v>
      </c>
      <c r="Q24" t="s">
        <v>40</v>
      </c>
      <c r="R24">
        <v>111711</v>
      </c>
      <c r="S24" t="s">
        <v>41</v>
      </c>
      <c r="T24" t="s">
        <v>42</v>
      </c>
      <c r="U24" t="s">
        <v>202</v>
      </c>
      <c r="V24"/>
      <c r="W24"/>
      <c r="X24"/>
      <c r="Y24"/>
      <c r="Z24" t="s">
        <v>44</v>
      </c>
      <c r="AA24"/>
      <c r="AB24" t="s">
        <v>45</v>
      </c>
      <c r="AC24" t="s">
        <v>203</v>
      </c>
      <c r="AD24" t="s">
        <v>42</v>
      </c>
      <c r="AE24">
        <v>5811</v>
      </c>
      <c r="AF24" t="s">
        <v>42</v>
      </c>
      <c r="AG24">
        <v>5811</v>
      </c>
      <c r="AH24" t="s">
        <v>42</v>
      </c>
      <c r="AI24" t="s">
        <v>204</v>
      </c>
    </row>
    <row r="25" spans="1:36">
      <c r="A25"/>
      <c r="B25" t="s">
        <v>35</v>
      </c>
      <c r="C25" t="s">
        <v>205</v>
      </c>
      <c r="D25"/>
      <c r="E25"/>
      <c r="F25"/>
      <c r="G25"/>
      <c r="H25" t="s">
        <v>205</v>
      </c>
      <c r="I25" t="s">
        <v>37</v>
      </c>
      <c r="J25">
        <v>900699497</v>
      </c>
      <c r="K25">
        <v>1</v>
      </c>
      <c r="L25" t="s">
        <v>206</v>
      </c>
      <c r="M25" t="s">
        <v>207</v>
      </c>
      <c r="N25" t="s">
        <v>208</v>
      </c>
      <c r="O25">
        <v>760043</v>
      </c>
      <c r="P25" t="s">
        <v>207</v>
      </c>
      <c r="Q25" t="s">
        <v>208</v>
      </c>
      <c r="R25">
        <v>760043</v>
      </c>
      <c r="S25" t="s">
        <v>64</v>
      </c>
      <c r="T25" t="s">
        <v>52</v>
      </c>
      <c r="U25" t="s">
        <v>209</v>
      </c>
      <c r="V25"/>
      <c r="W25"/>
      <c r="X25"/>
      <c r="Y25"/>
      <c r="Z25" t="s">
        <v>44</v>
      </c>
      <c r="AA25"/>
      <c r="AB25" t="s">
        <v>45</v>
      </c>
      <c r="AC25" t="s">
        <v>210</v>
      </c>
      <c r="AD25" t="s">
        <v>42</v>
      </c>
      <c r="AE25">
        <v>4719</v>
      </c>
      <c r="AF25" t="s">
        <v>52</v>
      </c>
      <c r="AG25"/>
      <c r="AH25" t="s">
        <v>42</v>
      </c>
      <c r="AI25" t="s">
        <v>211</v>
      </c>
    </row>
    <row r="26" spans="1:36">
      <c r="A26"/>
      <c r="B26" t="s">
        <v>35</v>
      </c>
      <c r="C26" t="s">
        <v>212</v>
      </c>
      <c r="D26"/>
      <c r="E26"/>
      <c r="F26"/>
      <c r="G26"/>
      <c r="H26" t="s">
        <v>212</v>
      </c>
      <c r="I26" t="s">
        <v>37</v>
      </c>
      <c r="J26">
        <v>14809349931</v>
      </c>
      <c r="K26">
        <v>5</v>
      </c>
      <c r="L26" t="s">
        <v>213</v>
      </c>
      <c r="M26" t="s">
        <v>214</v>
      </c>
      <c r="N26" t="s">
        <v>208</v>
      </c>
      <c r="O26">
        <v>760033</v>
      </c>
      <c r="P26" t="s">
        <v>214</v>
      </c>
      <c r="Q26" t="s">
        <v>208</v>
      </c>
      <c r="R26">
        <v>760033</v>
      </c>
      <c r="S26" t="s">
        <v>64</v>
      </c>
      <c r="T26" t="s">
        <v>52</v>
      </c>
      <c r="U26" t="s">
        <v>215</v>
      </c>
      <c r="V26"/>
      <c r="W26"/>
      <c r="X26"/>
      <c r="Y26"/>
      <c r="Z26" t="s">
        <v>44</v>
      </c>
      <c r="AA26"/>
      <c r="AB26" t="s">
        <v>45</v>
      </c>
      <c r="AC26" t="s">
        <v>216</v>
      </c>
      <c r="AD26" t="s">
        <v>42</v>
      </c>
      <c r="AE26">
        <v>5811</v>
      </c>
      <c r="AF26" t="s">
        <v>52</v>
      </c>
      <c r="AG26"/>
      <c r="AH26" t="s">
        <v>42</v>
      </c>
      <c r="AI26" t="s">
        <v>217</v>
      </c>
    </row>
    <row r="27" spans="1:36">
      <c r="A27"/>
      <c r="B27" t="s">
        <v>58</v>
      </c>
      <c r="C27"/>
      <c r="D27" t="s">
        <v>218</v>
      </c>
      <c r="E27" t="s">
        <v>219</v>
      </c>
      <c r="F27" t="s">
        <v>220</v>
      </c>
      <c r="G27" t="s">
        <v>221</v>
      </c>
      <c r="H27" t="s">
        <v>222</v>
      </c>
      <c r="I27" t="s">
        <v>63</v>
      </c>
      <c r="J27">
        <v>41934800</v>
      </c>
      <c r="K27"/>
      <c r="L27"/>
      <c r="M27"/>
      <c r="N27"/>
      <c r="O27"/>
      <c r="P27"/>
      <c r="Q27"/>
      <c r="R27"/>
      <c r="S27" t="s">
        <v>64</v>
      </c>
      <c r="T27" t="s">
        <v>52</v>
      </c>
      <c r="U27" t="s">
        <v>223</v>
      </c>
      <c r="V27">
        <v>3217217403</v>
      </c>
      <c r="W27" t="s">
        <v>224</v>
      </c>
      <c r="X27"/>
      <c r="Y27" t="s">
        <v>225</v>
      </c>
      <c r="Z27" t="s">
        <v>54</v>
      </c>
      <c r="AA27"/>
      <c r="AB27"/>
      <c r="AC27"/>
      <c r="AD27" t="s">
        <v>42</v>
      </c>
      <c r="AE27">
        <v>4761</v>
      </c>
      <c r="AF27" t="s">
        <v>52</v>
      </c>
      <c r="AG27"/>
      <c r="AH27" t="s">
        <v>42</v>
      </c>
      <c r="AI27" t="s">
        <v>57</v>
      </c>
    </row>
    <row r="28" spans="1:36">
      <c r="A28"/>
      <c r="B28" t="s">
        <v>35</v>
      </c>
      <c r="C28" t="s">
        <v>226</v>
      </c>
      <c r="D28"/>
      <c r="E28"/>
      <c r="F28"/>
      <c r="G28"/>
      <c r="H28" t="s">
        <v>227</v>
      </c>
      <c r="I28" t="s">
        <v>37</v>
      </c>
      <c r="J28">
        <v>901161903</v>
      </c>
      <c r="K28">
        <v>4</v>
      </c>
      <c r="L28" t="s">
        <v>228</v>
      </c>
      <c r="M28" t="s">
        <v>229</v>
      </c>
      <c r="N28" t="s">
        <v>85</v>
      </c>
      <c r="O28"/>
      <c r="P28" t="s">
        <v>229</v>
      </c>
      <c r="Q28" t="s">
        <v>85</v>
      </c>
      <c r="R28"/>
      <c r="S28" t="s">
        <v>64</v>
      </c>
      <c r="T28" t="s">
        <v>42</v>
      </c>
      <c r="U28" t="s">
        <v>230</v>
      </c>
      <c r="V28"/>
      <c r="W28"/>
      <c r="X28"/>
      <c r="Y28"/>
      <c r="Z28" t="s">
        <v>44</v>
      </c>
      <c r="AA28">
        <v>14762316349</v>
      </c>
      <c r="AB28" t="s">
        <v>45</v>
      </c>
      <c r="AC28" t="s">
        <v>231</v>
      </c>
      <c r="AD28" t="s">
        <v>42</v>
      </c>
      <c r="AE28">
        <v>4761</v>
      </c>
      <c r="AF28" t="s">
        <v>52</v>
      </c>
      <c r="AG28"/>
      <c r="AH28" t="s">
        <v>42</v>
      </c>
      <c r="AI28" t="s">
        <v>232</v>
      </c>
    </row>
    <row r="29" spans="1:36">
      <c r="A29"/>
      <c r="B29" t="s">
        <v>35</v>
      </c>
      <c r="C29" t="s">
        <v>233</v>
      </c>
      <c r="D29"/>
      <c r="E29"/>
      <c r="F29"/>
      <c r="G29"/>
      <c r="H29" t="s">
        <v>233</v>
      </c>
      <c r="I29" t="s">
        <v>37</v>
      </c>
      <c r="J29">
        <v>901523724</v>
      </c>
      <c r="K29">
        <v>7</v>
      </c>
      <c r="L29">
        <v>3432634</v>
      </c>
      <c r="M29" t="s">
        <v>234</v>
      </c>
      <c r="N29" t="s">
        <v>40</v>
      </c>
      <c r="O29">
        <v>111311</v>
      </c>
      <c r="P29" t="s">
        <v>234</v>
      </c>
      <c r="Q29" t="s">
        <v>40</v>
      </c>
      <c r="R29">
        <v>111311</v>
      </c>
      <c r="S29" t="s">
        <v>64</v>
      </c>
      <c r="T29" t="s">
        <v>52</v>
      </c>
      <c r="U29"/>
      <c r="V29"/>
      <c r="W29"/>
      <c r="X29"/>
      <c r="Y29"/>
      <c r="Z29" t="s">
        <v>88</v>
      </c>
      <c r="AA29"/>
      <c r="AB29" t="s">
        <v>45</v>
      </c>
      <c r="AC29" t="s">
        <v>235</v>
      </c>
      <c r="AD29" t="s">
        <v>52</v>
      </c>
      <c r="AE29" t="s">
        <v>56</v>
      </c>
      <c r="AF29" t="s">
        <v>52</v>
      </c>
      <c r="AG29"/>
      <c r="AH29" t="s">
        <v>52</v>
      </c>
      <c r="AI29" t="s">
        <v>107</v>
      </c>
    </row>
    <row r="30" spans="1:36">
      <c r="A30"/>
      <c r="B30" t="s">
        <v>58</v>
      </c>
      <c r="C30"/>
      <c r="D30" t="s">
        <v>236</v>
      </c>
      <c r="E30" t="s">
        <v>237</v>
      </c>
      <c r="F30" t="s">
        <v>238</v>
      </c>
      <c r="G30" t="s">
        <v>239</v>
      </c>
      <c r="H30" t="s">
        <v>240</v>
      </c>
      <c r="I30" t="s">
        <v>63</v>
      </c>
      <c r="J30">
        <v>98572829</v>
      </c>
      <c r="K30"/>
      <c r="L30"/>
      <c r="M30"/>
      <c r="N30"/>
      <c r="O30"/>
      <c r="P30"/>
      <c r="Q30"/>
      <c r="R30"/>
      <c r="S30" t="s">
        <v>64</v>
      </c>
      <c r="T30" t="s">
        <v>52</v>
      </c>
      <c r="U30" t="s">
        <v>241</v>
      </c>
      <c r="V30">
        <v>3014266918</v>
      </c>
      <c r="W30" t="s">
        <v>242</v>
      </c>
      <c r="X30">
        <v>3014266918</v>
      </c>
      <c r="Y30" t="s">
        <v>243</v>
      </c>
      <c r="Z30" t="s">
        <v>54</v>
      </c>
      <c r="AA30"/>
      <c r="AB30"/>
      <c r="AC30"/>
      <c r="AD30" t="s">
        <v>52</v>
      </c>
      <c r="AE30" t="s">
        <v>56</v>
      </c>
      <c r="AF30" t="s">
        <v>52</v>
      </c>
      <c r="AG30"/>
      <c r="AH30" t="s">
        <v>52</v>
      </c>
      <c r="AI30" t="s">
        <v>244</v>
      </c>
    </row>
    <row r="31" spans="1:36">
      <c r="A31"/>
      <c r="B31" t="s">
        <v>58</v>
      </c>
      <c r="C31"/>
      <c r="D31" t="s">
        <v>245</v>
      </c>
      <c r="E31" t="s">
        <v>246</v>
      </c>
      <c r="F31" t="s">
        <v>102</v>
      </c>
      <c r="G31" t="s">
        <v>247</v>
      </c>
      <c r="H31" t="s">
        <v>248</v>
      </c>
      <c r="I31" t="s">
        <v>63</v>
      </c>
      <c r="J31">
        <v>80927710</v>
      </c>
      <c r="K31"/>
      <c r="L31"/>
      <c r="M31"/>
      <c r="N31"/>
      <c r="O31"/>
      <c r="P31"/>
      <c r="Q31"/>
      <c r="R31"/>
      <c r="S31" t="s">
        <v>64</v>
      </c>
      <c r="T31" t="s">
        <v>52</v>
      </c>
      <c r="U31"/>
      <c r="V31">
        <v>3202707917</v>
      </c>
      <c r="W31"/>
      <c r="X31"/>
      <c r="Y31" t="s">
        <v>249</v>
      </c>
      <c r="Z31" t="s">
        <v>88</v>
      </c>
      <c r="AA31"/>
      <c r="AB31"/>
      <c r="AC31"/>
      <c r="AD31" t="s">
        <v>52</v>
      </c>
      <c r="AE31" t="s">
        <v>56</v>
      </c>
      <c r="AF31" t="s">
        <v>52</v>
      </c>
      <c r="AG31"/>
      <c r="AH31" t="s">
        <v>52</v>
      </c>
      <c r="AI31" t="s">
        <v>250</v>
      </c>
    </row>
    <row r="32" spans="1:36">
      <c r="A32"/>
      <c r="B32" t="s">
        <v>58</v>
      </c>
      <c r="C32"/>
      <c r="D32" t="s">
        <v>251</v>
      </c>
      <c r="E32"/>
      <c r="F32" t="s">
        <v>252</v>
      </c>
      <c r="G32" t="s">
        <v>253</v>
      </c>
      <c r="H32" t="s">
        <v>254</v>
      </c>
      <c r="I32" t="s">
        <v>63</v>
      </c>
      <c r="J32">
        <v>39688018</v>
      </c>
      <c r="K32"/>
      <c r="L32"/>
      <c r="M32"/>
      <c r="N32"/>
      <c r="O32"/>
      <c r="P32"/>
      <c r="Q32"/>
      <c r="R32"/>
      <c r="S32" t="s">
        <v>41</v>
      </c>
      <c r="T32" t="s">
        <v>52</v>
      </c>
      <c r="U32" t="s">
        <v>255</v>
      </c>
      <c r="V32">
        <v>3163001530</v>
      </c>
      <c r="W32" t="s">
        <v>256</v>
      </c>
      <c r="X32">
        <v>3163001530</v>
      </c>
      <c r="Y32" t="s">
        <v>257</v>
      </c>
      <c r="Z32" t="s">
        <v>54</v>
      </c>
      <c r="AA32"/>
      <c r="AB32"/>
      <c r="AC32"/>
      <c r="AD32" t="s">
        <v>42</v>
      </c>
      <c r="AE32">
        <v>4761</v>
      </c>
      <c r="AF32" t="s">
        <v>42</v>
      </c>
      <c r="AG32">
        <v>4761</v>
      </c>
      <c r="AH32" t="s">
        <v>52</v>
      </c>
      <c r="AI32" t="s">
        <v>258</v>
      </c>
    </row>
    <row r="33" spans="1:36">
      <c r="A33"/>
      <c r="B33" t="s">
        <v>35</v>
      </c>
      <c r="C33" t="s">
        <v>259</v>
      </c>
      <c r="D33"/>
      <c r="E33"/>
      <c r="F33"/>
      <c r="G33"/>
      <c r="H33" t="s">
        <v>260</v>
      </c>
      <c r="I33" t="s">
        <v>37</v>
      </c>
      <c r="J33">
        <v>900815243</v>
      </c>
      <c r="K33">
        <v>6</v>
      </c>
      <c r="L33" t="s">
        <v>124</v>
      </c>
      <c r="M33" t="s">
        <v>125</v>
      </c>
      <c r="N33" t="s">
        <v>40</v>
      </c>
      <c r="O33">
        <v>111321</v>
      </c>
      <c r="P33" t="s">
        <v>125</v>
      </c>
      <c r="Q33" t="s">
        <v>40</v>
      </c>
      <c r="R33">
        <v>111321</v>
      </c>
      <c r="S33" t="s">
        <v>64</v>
      </c>
      <c r="T33" t="s">
        <v>52</v>
      </c>
      <c r="U33" t="s">
        <v>126</v>
      </c>
      <c r="V33"/>
      <c r="W33"/>
      <c r="X33"/>
      <c r="Y33"/>
      <c r="Z33" t="s">
        <v>67</v>
      </c>
      <c r="AA33"/>
      <c r="AB33" t="s">
        <v>45</v>
      </c>
      <c r="AC33" t="s">
        <v>127</v>
      </c>
      <c r="AD33" t="s">
        <v>52</v>
      </c>
      <c r="AE33" t="s">
        <v>56</v>
      </c>
      <c r="AF33" t="s">
        <v>42</v>
      </c>
      <c r="AG33">
        <v>4761</v>
      </c>
      <c r="AH33" t="s">
        <v>52</v>
      </c>
      <c r="AI33" t="s">
        <v>261</v>
      </c>
    </row>
    <row r="34" spans="1:36">
      <c r="A34"/>
      <c r="B34" t="s">
        <v>58</v>
      </c>
      <c r="C34"/>
      <c r="D34" t="s">
        <v>262</v>
      </c>
      <c r="E34" t="s">
        <v>263</v>
      </c>
      <c r="F34" t="s">
        <v>264</v>
      </c>
      <c r="G34" t="s">
        <v>265</v>
      </c>
      <c r="H34" t="s">
        <v>266</v>
      </c>
      <c r="I34" t="s">
        <v>63</v>
      </c>
      <c r="J34">
        <v>1093781931</v>
      </c>
      <c r="K34"/>
      <c r="L34"/>
      <c r="M34"/>
      <c r="N34"/>
      <c r="O34"/>
      <c r="P34"/>
      <c r="Q34"/>
      <c r="R34"/>
      <c r="S34" t="s">
        <v>64</v>
      </c>
      <c r="T34" t="s">
        <v>52</v>
      </c>
      <c r="U34" t="s">
        <v>267</v>
      </c>
      <c r="V34">
        <v>3153590583</v>
      </c>
      <c r="W34" t="s">
        <v>268</v>
      </c>
      <c r="X34">
        <v>3153590583</v>
      </c>
      <c r="Y34" t="s">
        <v>269</v>
      </c>
      <c r="Z34" t="s">
        <v>88</v>
      </c>
      <c r="AA34"/>
      <c r="AB34"/>
      <c r="AC34"/>
      <c r="AD34" t="s">
        <v>52</v>
      </c>
      <c r="AE34" t="s">
        <v>56</v>
      </c>
      <c r="AF34" t="s">
        <v>52</v>
      </c>
      <c r="AG34"/>
      <c r="AH34" t="s">
        <v>52</v>
      </c>
      <c r="AI34" t="s">
        <v>270</v>
      </c>
    </row>
    <row r="35" spans="1:36">
      <c r="A35"/>
      <c r="B35" t="s">
        <v>58</v>
      </c>
      <c r="C35"/>
      <c r="D35" t="s">
        <v>271</v>
      </c>
      <c r="E35"/>
      <c r="F35" t="s">
        <v>272</v>
      </c>
      <c r="G35" t="s">
        <v>273</v>
      </c>
      <c r="H35" t="s">
        <v>274</v>
      </c>
      <c r="I35" t="s">
        <v>63</v>
      </c>
      <c r="J35">
        <v>70414610</v>
      </c>
      <c r="K35"/>
      <c r="L35"/>
      <c r="M35"/>
      <c r="N35"/>
      <c r="O35"/>
      <c r="P35"/>
      <c r="Q35"/>
      <c r="R35"/>
      <c r="S35" t="s">
        <v>41</v>
      </c>
      <c r="T35" t="s">
        <v>52</v>
      </c>
      <c r="U35"/>
      <c r="V35">
        <v>3113865889</v>
      </c>
      <c r="W35"/>
      <c r="X35">
        <v>3113865889</v>
      </c>
      <c r="Y35" t="s">
        <v>275</v>
      </c>
      <c r="Z35" t="s">
        <v>88</v>
      </c>
      <c r="AA35"/>
      <c r="AB35"/>
      <c r="AC35"/>
      <c r="AD35" t="s">
        <v>52</v>
      </c>
      <c r="AE35" t="s">
        <v>56</v>
      </c>
      <c r="AF35" t="s">
        <v>52</v>
      </c>
      <c r="AG35"/>
      <c r="AH35" t="s">
        <v>52</v>
      </c>
      <c r="AI35" t="s">
        <v>276</v>
      </c>
    </row>
    <row r="36" spans="1:36">
      <c r="A36"/>
      <c r="B36" t="s">
        <v>58</v>
      </c>
      <c r="C36"/>
      <c r="D36" t="s">
        <v>277</v>
      </c>
      <c r="E36"/>
      <c r="F36" t="s">
        <v>278</v>
      </c>
      <c r="G36" t="s">
        <v>279</v>
      </c>
      <c r="H36" t="s">
        <v>280</v>
      </c>
      <c r="I36" t="s">
        <v>63</v>
      </c>
      <c r="J36">
        <v>24719419</v>
      </c>
      <c r="K36"/>
      <c r="L36"/>
      <c r="M36"/>
      <c r="N36"/>
      <c r="O36"/>
      <c r="P36"/>
      <c r="Q36"/>
      <c r="R36"/>
      <c r="S36" t="s">
        <v>41</v>
      </c>
      <c r="T36" t="s">
        <v>52</v>
      </c>
      <c r="U36"/>
      <c r="V36">
        <v>3123457023</v>
      </c>
      <c r="W36" t="s">
        <v>281</v>
      </c>
      <c r="X36"/>
      <c r="Y36" t="s">
        <v>280</v>
      </c>
      <c r="Z36" t="s">
        <v>67</v>
      </c>
      <c r="AA36"/>
      <c r="AB36"/>
      <c r="AC36"/>
      <c r="AD36" t="s">
        <v>52</v>
      </c>
      <c r="AE36" t="s">
        <v>56</v>
      </c>
      <c r="AF36" t="s">
        <v>52</v>
      </c>
      <c r="AG36"/>
      <c r="AH36" t="s">
        <v>52</v>
      </c>
      <c r="AI36" t="s">
        <v>282</v>
      </c>
    </row>
    <row r="37" spans="1:36">
      <c r="A37"/>
      <c r="B37" t="s">
        <v>58</v>
      </c>
      <c r="C37"/>
      <c r="D37" t="s">
        <v>283</v>
      </c>
      <c r="E37" t="s">
        <v>284</v>
      </c>
      <c r="F37" t="s">
        <v>285</v>
      </c>
      <c r="G37" t="s">
        <v>286</v>
      </c>
      <c r="H37" t="s">
        <v>287</v>
      </c>
      <c r="I37" t="s">
        <v>63</v>
      </c>
      <c r="J37">
        <v>52996719</v>
      </c>
      <c r="K37"/>
      <c r="L37"/>
      <c r="M37"/>
      <c r="N37"/>
      <c r="O37"/>
      <c r="P37"/>
      <c r="Q37"/>
      <c r="R37"/>
      <c r="S37" t="s">
        <v>41</v>
      </c>
      <c r="T37" t="s">
        <v>52</v>
      </c>
      <c r="U37"/>
      <c r="V37">
        <v>3124204273</v>
      </c>
      <c r="W37" t="s">
        <v>288</v>
      </c>
      <c r="X37"/>
      <c r="Y37" t="s">
        <v>289</v>
      </c>
      <c r="Z37" t="s">
        <v>88</v>
      </c>
      <c r="AA37"/>
      <c r="AB37"/>
      <c r="AC37"/>
      <c r="AD37" t="s">
        <v>52</v>
      </c>
      <c r="AE37" t="s">
        <v>56</v>
      </c>
      <c r="AF37" t="s">
        <v>52</v>
      </c>
      <c r="AG37"/>
      <c r="AH37" t="s">
        <v>52</v>
      </c>
      <c r="AI37" t="s">
        <v>290</v>
      </c>
    </row>
    <row r="38" spans="1:36">
      <c r="A38"/>
      <c r="B38" t="s">
        <v>58</v>
      </c>
      <c r="C38"/>
      <c r="D38" t="s">
        <v>291</v>
      </c>
      <c r="E38" t="s">
        <v>218</v>
      </c>
      <c r="F38" t="s">
        <v>292</v>
      </c>
      <c r="G38" t="s">
        <v>293</v>
      </c>
      <c r="H38" t="s">
        <v>294</v>
      </c>
      <c r="I38" t="s">
        <v>63</v>
      </c>
      <c r="J38">
        <v>43252955</v>
      </c>
      <c r="K38"/>
      <c r="L38"/>
      <c r="M38"/>
      <c r="N38"/>
      <c r="O38"/>
      <c r="P38"/>
      <c r="Q38"/>
      <c r="R38"/>
      <c r="S38" t="s">
        <v>295</v>
      </c>
      <c r="T38" t="s">
        <v>52</v>
      </c>
      <c r="U38" t="s">
        <v>296</v>
      </c>
      <c r="V38">
        <v>3003662284</v>
      </c>
      <c r="W38"/>
      <c r="X38">
        <v>3003662284</v>
      </c>
      <c r="Y38" t="s">
        <v>297</v>
      </c>
      <c r="Z38" t="s">
        <v>88</v>
      </c>
      <c r="AA38"/>
      <c r="AB38"/>
      <c r="AC38"/>
      <c r="AD38" t="s">
        <v>52</v>
      </c>
      <c r="AE38" t="s">
        <v>56</v>
      </c>
      <c r="AF38" t="s">
        <v>52</v>
      </c>
      <c r="AG38"/>
      <c r="AH38" t="s">
        <v>52</v>
      </c>
      <c r="AI38" t="s">
        <v>298</v>
      </c>
    </row>
    <row r="39" spans="1:36">
      <c r="A39"/>
      <c r="B39" t="s">
        <v>35</v>
      </c>
      <c r="C39" t="s">
        <v>299</v>
      </c>
      <c r="D39"/>
      <c r="E39"/>
      <c r="F39"/>
      <c r="G39"/>
      <c r="H39"/>
      <c r="I39" t="s">
        <v>37</v>
      </c>
      <c r="J39">
        <v>800094949</v>
      </c>
      <c r="K39">
        <v>9</v>
      </c>
      <c r="L39" t="s">
        <v>300</v>
      </c>
      <c r="M39" t="s">
        <v>301</v>
      </c>
      <c r="N39" t="s">
        <v>40</v>
      </c>
      <c r="O39">
        <v>110311</v>
      </c>
      <c r="P39" t="s">
        <v>301</v>
      </c>
      <c r="Q39" t="s">
        <v>40</v>
      </c>
      <c r="R39">
        <v>110311</v>
      </c>
      <c r="S39" t="s">
        <v>41</v>
      </c>
      <c r="T39" t="s">
        <v>52</v>
      </c>
      <c r="U39"/>
      <c r="V39"/>
      <c r="W39"/>
      <c r="X39"/>
      <c r="Y39"/>
      <c r="Z39" t="s">
        <v>54</v>
      </c>
      <c r="AA39"/>
      <c r="AB39" t="s">
        <v>89</v>
      </c>
      <c r="AC39" t="s">
        <v>302</v>
      </c>
      <c r="AD39" t="s">
        <v>42</v>
      </c>
      <c r="AE39">
        <v>9102</v>
      </c>
      <c r="AF39" t="s">
        <v>52</v>
      </c>
      <c r="AG39"/>
      <c r="AH39" t="s">
        <v>52</v>
      </c>
      <c r="AI39" t="s">
        <v>303</v>
      </c>
    </row>
    <row r="40" spans="1:36">
      <c r="A40"/>
      <c r="B40" t="s">
        <v>58</v>
      </c>
      <c r="C40"/>
      <c r="D40" t="s">
        <v>304</v>
      </c>
      <c r="E40" t="s">
        <v>305</v>
      </c>
      <c r="F40" t="s">
        <v>306</v>
      </c>
      <c r="G40" t="s">
        <v>307</v>
      </c>
      <c r="H40" t="s">
        <v>308</v>
      </c>
      <c r="I40" t="s">
        <v>63</v>
      </c>
      <c r="J40">
        <v>12996842</v>
      </c>
      <c r="K40"/>
      <c r="L40"/>
      <c r="M40"/>
      <c r="N40"/>
      <c r="O40"/>
      <c r="P40"/>
      <c r="Q40"/>
      <c r="R40"/>
      <c r="S40" t="s">
        <v>64</v>
      </c>
      <c r="T40" t="s">
        <v>42</v>
      </c>
      <c r="U40" t="s">
        <v>309</v>
      </c>
      <c r="V40">
        <v>3003353398</v>
      </c>
      <c r="W40" t="s">
        <v>310</v>
      </c>
      <c r="X40">
        <v>3003353398</v>
      </c>
      <c r="Y40" t="s">
        <v>311</v>
      </c>
      <c r="Z40" t="s">
        <v>88</v>
      </c>
      <c r="AA40"/>
      <c r="AB40"/>
      <c r="AC40"/>
      <c r="AD40" t="s">
        <v>52</v>
      </c>
      <c r="AE40" t="s">
        <v>56</v>
      </c>
      <c r="AF40" t="s">
        <v>52</v>
      </c>
      <c r="AG40"/>
      <c r="AH40" t="s">
        <v>52</v>
      </c>
      <c r="AI40" t="s">
        <v>312</v>
      </c>
    </row>
    <row r="41" spans="1:36">
      <c r="A41"/>
      <c r="B41" t="s">
        <v>35</v>
      </c>
      <c r="C41" t="s">
        <v>313</v>
      </c>
      <c r="D41"/>
      <c r="E41"/>
      <c r="F41"/>
      <c r="G41"/>
      <c r="H41" t="s">
        <v>314</v>
      </c>
      <c r="I41" t="s">
        <v>37</v>
      </c>
      <c r="J41" t="s">
        <v>315</v>
      </c>
      <c r="K41">
        <v>4</v>
      </c>
      <c r="L41" t="s">
        <v>316</v>
      </c>
      <c r="M41" t="s">
        <v>317</v>
      </c>
      <c r="N41" t="s">
        <v>40</v>
      </c>
      <c r="O41">
        <v>110311</v>
      </c>
      <c r="P41" t="s">
        <v>317</v>
      </c>
      <c r="Q41" t="s">
        <v>40</v>
      </c>
      <c r="R41">
        <v>110311</v>
      </c>
      <c r="S41" t="s">
        <v>41</v>
      </c>
      <c r="T41" t="s">
        <v>52</v>
      </c>
      <c r="U41"/>
      <c r="V41"/>
      <c r="W41"/>
      <c r="X41"/>
      <c r="Y41"/>
      <c r="Z41" t="s">
        <v>44</v>
      </c>
      <c r="AA41"/>
      <c r="AB41" t="s">
        <v>45</v>
      </c>
      <c r="AC41" t="s">
        <v>318</v>
      </c>
      <c r="AD41" t="s">
        <v>42</v>
      </c>
      <c r="AE41">
        <v>4761</v>
      </c>
      <c r="AF41" t="s">
        <v>42</v>
      </c>
      <c r="AG41">
        <v>4761</v>
      </c>
      <c r="AH41" t="s">
        <v>52</v>
      </c>
      <c r="AI41" t="s">
        <v>319</v>
      </c>
    </row>
    <row r="42" spans="1:36">
      <c r="A42"/>
      <c r="B42" t="s">
        <v>58</v>
      </c>
      <c r="C42"/>
      <c r="D42" t="s">
        <v>320</v>
      </c>
      <c r="E42" t="s">
        <v>321</v>
      </c>
      <c r="F42" t="s">
        <v>322</v>
      </c>
      <c r="G42" t="s">
        <v>323</v>
      </c>
      <c r="H42" t="s">
        <v>324</v>
      </c>
      <c r="I42" t="s">
        <v>63</v>
      </c>
      <c r="J42">
        <v>79487573</v>
      </c>
      <c r="K42"/>
      <c r="L42"/>
      <c r="M42"/>
      <c r="N42"/>
      <c r="O42"/>
      <c r="P42"/>
      <c r="Q42"/>
      <c r="R42"/>
      <c r="S42" t="s">
        <v>64</v>
      </c>
      <c r="T42" t="s">
        <v>52</v>
      </c>
      <c r="U42" t="s">
        <v>325</v>
      </c>
      <c r="V42">
        <v>3105694909</v>
      </c>
      <c r="W42"/>
      <c r="X42">
        <v>3160480404</v>
      </c>
      <c r="Y42" t="s">
        <v>326</v>
      </c>
      <c r="Z42" t="s">
        <v>67</v>
      </c>
      <c r="AA42"/>
      <c r="AB42"/>
      <c r="AC42"/>
      <c r="AD42" t="s">
        <v>52</v>
      </c>
      <c r="AE42" t="s">
        <v>56</v>
      </c>
      <c r="AF42" t="s">
        <v>52</v>
      </c>
      <c r="AG42"/>
      <c r="AH42" t="s">
        <v>52</v>
      </c>
      <c r="AI42" t="s">
        <v>327</v>
      </c>
    </row>
    <row r="43" spans="1:36">
      <c r="A43"/>
      <c r="B43" t="s">
        <v>35</v>
      </c>
      <c r="C43" t="s">
        <v>328</v>
      </c>
      <c r="D43"/>
      <c r="E43"/>
      <c r="F43"/>
      <c r="G43"/>
      <c r="H43"/>
      <c r="I43" t="s">
        <v>37</v>
      </c>
      <c r="J43">
        <v>901490694</v>
      </c>
      <c r="K43">
        <v>0</v>
      </c>
      <c r="L43" t="s">
        <v>329</v>
      </c>
      <c r="M43" t="s">
        <v>330</v>
      </c>
      <c r="N43" t="s">
        <v>40</v>
      </c>
      <c r="O43">
        <v>110311</v>
      </c>
      <c r="P43" t="s">
        <v>330</v>
      </c>
      <c r="Q43" t="s">
        <v>40</v>
      </c>
      <c r="R43">
        <v>110311</v>
      </c>
      <c r="S43" t="s">
        <v>41</v>
      </c>
      <c r="T43" t="s">
        <v>52</v>
      </c>
      <c r="U43"/>
      <c r="V43"/>
      <c r="W43"/>
      <c r="X43"/>
      <c r="Y43"/>
      <c r="Z43" t="s">
        <v>44</v>
      </c>
      <c r="AA43"/>
      <c r="AB43" t="s">
        <v>45</v>
      </c>
      <c r="AC43" t="s">
        <v>331</v>
      </c>
      <c r="AD43" t="s">
        <v>42</v>
      </c>
      <c r="AE43">
        <v>4711</v>
      </c>
      <c r="AF43" t="s">
        <v>42</v>
      </c>
      <c r="AG43">
        <v>4711</v>
      </c>
      <c r="AH43" t="s">
        <v>42</v>
      </c>
      <c r="AI43" t="s">
        <v>332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7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333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334</v>
      </c>
    </row>
    <row r="3" spans="1:12">
      <c r="A3" t="str">
        <f>HYPERLINK("#Clientes!A15","Villegas Editores")</f>
        <v>Villegas Editores</v>
      </c>
      <c r="B3" t="s">
        <v>335</v>
      </c>
      <c r="C3"/>
      <c r="D3" t="s">
        <v>336</v>
      </c>
      <c r="E3" t="s">
        <v>337</v>
      </c>
      <c r="F3" t="s">
        <v>63</v>
      </c>
      <c r="G3">
        <v>52619402</v>
      </c>
      <c r="H3" t="s">
        <v>338</v>
      </c>
      <c r="I3">
        <v>3173723989</v>
      </c>
      <c r="J3" t="s">
        <v>339</v>
      </c>
      <c r="K3" t="s">
        <v>340</v>
      </c>
    </row>
    <row r="4" spans="1:12">
      <c r="A4" t="str">
        <f>HYPERLINK("#Clientes!A19","EL ARCANO LIBRERIA")</f>
        <v>EL ARCANO LIBRERIA</v>
      </c>
      <c r="B4" t="s">
        <v>341</v>
      </c>
      <c r="C4"/>
      <c r="D4" t="s">
        <v>342</v>
      </c>
      <c r="E4" t="s">
        <v>343</v>
      </c>
      <c r="F4" t="s">
        <v>63</v>
      </c>
      <c r="G4">
        <v>41669761</v>
      </c>
      <c r="H4" t="s">
        <v>344</v>
      </c>
      <c r="I4">
        <v>3208525039</v>
      </c>
      <c r="J4" t="s">
        <v>345</v>
      </c>
      <c r="K4" t="s">
        <v>346</v>
      </c>
    </row>
    <row r="5" spans="1:12">
      <c r="A5" t="str">
        <f>HYPERLINK("#Clientes!A16","Casa Tomada Libros y Café")</f>
        <v>Casa Tomada Libros y Café</v>
      </c>
      <c r="B5" t="s">
        <v>347</v>
      </c>
      <c r="C5" t="s">
        <v>218</v>
      </c>
      <c r="D5" t="s">
        <v>348</v>
      </c>
      <c r="E5" t="s">
        <v>349</v>
      </c>
      <c r="F5" t="s">
        <v>63</v>
      </c>
      <c r="G5">
        <v>34544256</v>
      </c>
      <c r="H5" t="s">
        <v>350</v>
      </c>
      <c r="I5">
        <v>3114403870</v>
      </c>
      <c r="J5" t="s">
        <v>351</v>
      </c>
      <c r="K5" t="s">
        <v>352</v>
      </c>
    </row>
    <row r="6" spans="1:12">
      <c r="A6" t="str">
        <f>HYPERLINK("#Clientes!A13","Café Nicanor SAS -  Librería Hojas de Parra")</f>
        <v>Café Nicanor SAS -  Librería Hojas de Parra</v>
      </c>
      <c r="B6" t="s">
        <v>353</v>
      </c>
      <c r="C6" t="s">
        <v>354</v>
      </c>
      <c r="D6" t="s">
        <v>355</v>
      </c>
      <c r="E6" t="s">
        <v>356</v>
      </c>
      <c r="F6" t="s">
        <v>63</v>
      </c>
      <c r="G6">
        <v>41797920</v>
      </c>
      <c r="H6" t="s">
        <v>357</v>
      </c>
      <c r="I6">
        <v>3143399859</v>
      </c>
      <c r="J6" t="s">
        <v>358</v>
      </c>
      <c r="K6" t="s">
        <v>359</v>
      </c>
    </row>
    <row r="7" spans="1:12">
      <c r="A7" t="str">
        <f>HYPERLINK("#Clientes!A24","FCE")</f>
        <v>FCE</v>
      </c>
      <c r="B7" t="s">
        <v>360</v>
      </c>
      <c r="C7"/>
      <c r="D7" t="s">
        <v>361</v>
      </c>
      <c r="E7" t="s">
        <v>362</v>
      </c>
      <c r="F7" t="s">
        <v>63</v>
      </c>
      <c r="G7">
        <v>52274987</v>
      </c>
      <c r="H7" t="s">
        <v>363</v>
      </c>
      <c r="I7">
        <v>3106197638</v>
      </c>
      <c r="J7" t="s">
        <v>364</v>
      </c>
      <c r="K7" t="s">
        <v>365</v>
      </c>
    </row>
    <row r="8" spans="1:12">
      <c r="A8" t="str">
        <f>HYPERLINK("#Clientes!A23","LIBRERIAS WILBORADA 1047 SAS")</f>
        <v>LIBRERIAS WILBORADA 1047 SAS</v>
      </c>
      <c r="B8" t="s">
        <v>366</v>
      </c>
      <c r="C8"/>
      <c r="D8" t="s">
        <v>367</v>
      </c>
      <c r="E8" t="s">
        <v>368</v>
      </c>
      <c r="F8" t="s">
        <v>63</v>
      </c>
      <c r="G8">
        <v>35458069</v>
      </c>
      <c r="H8" t="s">
        <v>369</v>
      </c>
      <c r="I8">
        <v>3102548431</v>
      </c>
      <c r="J8" t="s">
        <v>370</v>
      </c>
      <c r="K8" t="s">
        <v>371</v>
      </c>
    </row>
    <row r="9" spans="1:12">
      <c r="A9" t="str">
        <f>HYPERLINK("#Clientes!A18","Prólogo libros")</f>
        <v>Prólogo libros</v>
      </c>
      <c r="B9" t="s">
        <v>372</v>
      </c>
      <c r="C9"/>
      <c r="D9" t="s">
        <v>373</v>
      </c>
      <c r="E9" t="s">
        <v>374</v>
      </c>
      <c r="F9" t="s">
        <v>63</v>
      </c>
      <c r="G9">
        <v>438052</v>
      </c>
      <c r="H9" t="s">
        <v>375</v>
      </c>
      <c r="I9">
        <v>3002014573</v>
      </c>
      <c r="J9" t="s">
        <v>376</v>
      </c>
      <c r="K9" t="s">
        <v>377</v>
      </c>
    </row>
    <row r="10" spans="1:12">
      <c r="A10" t="str">
        <f>HYPERLINK("#Clientes!A28","Bukz")</f>
        <v>Bukz</v>
      </c>
      <c r="B10" t="s">
        <v>378</v>
      </c>
      <c r="C10"/>
      <c r="D10" t="s">
        <v>379</v>
      </c>
      <c r="E10" t="s">
        <v>380</v>
      </c>
      <c r="F10" t="s">
        <v>63</v>
      </c>
      <c r="G10">
        <v>1037572021</v>
      </c>
      <c r="H10" t="s">
        <v>381</v>
      </c>
      <c r="I10">
        <v>3108416012</v>
      </c>
      <c r="J10"/>
      <c r="K10" t="s">
        <v>382</v>
      </c>
    </row>
    <row r="11" spans="1:12">
      <c r="A11" t="str">
        <f>HYPERLINK("#Clientes!A25","Ambientes de Aprendizaje SAS")</f>
        <v>Ambientes de Aprendizaje SAS</v>
      </c>
      <c r="B11" t="s">
        <v>383</v>
      </c>
      <c r="C11" t="s">
        <v>384</v>
      </c>
      <c r="D11" t="s">
        <v>385</v>
      </c>
      <c r="E11" t="s">
        <v>386</v>
      </c>
      <c r="F11" t="s">
        <v>63</v>
      </c>
      <c r="G11">
        <v>31267203</v>
      </c>
      <c r="H11" t="s">
        <v>387</v>
      </c>
      <c r="I11">
        <v>3104156446</v>
      </c>
      <c r="J11" t="s">
        <v>388</v>
      </c>
      <c r="K11" t="s">
        <v>389</v>
      </c>
    </row>
    <row r="12" spans="1:12">
      <c r="A12" t="str">
        <f>HYPERLINK("#Clientes!A26","Oromo café librería")</f>
        <v>Oromo café librería</v>
      </c>
      <c r="B12" t="s">
        <v>390</v>
      </c>
      <c r="C12" t="s">
        <v>391</v>
      </c>
      <c r="D12" t="s">
        <v>392</v>
      </c>
      <c r="E12" t="s">
        <v>393</v>
      </c>
      <c r="F12" t="s">
        <v>63</v>
      </c>
      <c r="G12">
        <v>94552157</v>
      </c>
      <c r="H12" t="s">
        <v>394</v>
      </c>
      <c r="I12">
        <v>3174199928</v>
      </c>
      <c r="J12"/>
      <c r="K12" t="s">
        <v>395</v>
      </c>
    </row>
    <row r="13" spans="1:12">
      <c r="A13" t="str">
        <f>HYPERLINK("#Clientes!A21","Andes Libreria Com")</f>
        <v>Andes Libreria Com</v>
      </c>
      <c r="B13" t="s">
        <v>321</v>
      </c>
      <c r="C13" t="s">
        <v>304</v>
      </c>
      <c r="D13" t="s">
        <v>396</v>
      </c>
      <c r="E13" t="s">
        <v>397</v>
      </c>
      <c r="F13" t="s">
        <v>63</v>
      </c>
      <c r="G13">
        <v>19151193</v>
      </c>
      <c r="H13" t="s">
        <v>398</v>
      </c>
      <c r="I13">
        <v>3197813522</v>
      </c>
      <c r="J13" t="s">
        <v>399</v>
      </c>
      <c r="K13" t="s">
        <v>400</v>
      </c>
    </row>
    <row r="14" spans="1:12">
      <c r="A14" t="str">
        <f>HYPERLINK("#Clientes!A11","LIBROS MR. FOX")</f>
        <v>LIBROS MR. FOX</v>
      </c>
      <c r="B14" t="s">
        <v>246</v>
      </c>
      <c r="C14"/>
      <c r="D14" t="s">
        <v>401</v>
      </c>
      <c r="E14"/>
      <c r="F14" t="s">
        <v>63</v>
      </c>
      <c r="G14">
        <v>80073675</v>
      </c>
      <c r="H14" t="s">
        <v>402</v>
      </c>
      <c r="I14">
        <v>3103204607</v>
      </c>
      <c r="J14"/>
      <c r="K14" t="s">
        <v>403</v>
      </c>
    </row>
    <row r="15" spans="1:12">
      <c r="A15" t="str">
        <f>HYPERLINK("#Clientes!A7","Lemoine Editores SAS")</f>
        <v>Lemoine Editores SAS</v>
      </c>
      <c r="B15" t="s">
        <v>404</v>
      </c>
      <c r="C15"/>
      <c r="D15" t="s">
        <v>405</v>
      </c>
      <c r="E15" t="s">
        <v>406</v>
      </c>
      <c r="F15" t="s">
        <v>63</v>
      </c>
      <c r="G15">
        <v>51759510</v>
      </c>
      <c r="H15" t="s">
        <v>407</v>
      </c>
      <c r="I15">
        <v>3167487242</v>
      </c>
      <c r="J15" t="s">
        <v>408</v>
      </c>
      <c r="K15" t="s">
        <v>409</v>
      </c>
    </row>
    <row r="16" spans="1:12">
      <c r="A16" t="str">
        <f>HYPERLINK("#Clientes!A4","Babel Libros")</f>
        <v>Babel Libros</v>
      </c>
      <c r="B16" t="s">
        <v>383</v>
      </c>
      <c r="C16" t="s">
        <v>410</v>
      </c>
      <c r="D16" t="s">
        <v>411</v>
      </c>
      <c r="E16" t="s">
        <v>412</v>
      </c>
      <c r="F16" t="s">
        <v>63</v>
      </c>
      <c r="G16">
        <v>21069958</v>
      </c>
      <c r="H16" t="s">
        <v>413</v>
      </c>
      <c r="I16">
        <v>3132501620</v>
      </c>
      <c r="J16" t="s">
        <v>414</v>
      </c>
      <c r="K16" t="s">
        <v>415</v>
      </c>
    </row>
    <row r="17" spans="1:12">
      <c r="A17" t="str">
        <f>HYPERLINK("#Clientes!A29","MATORRAL LIBRERIA SAS")</f>
        <v>MATORRAL LIBRERIA SAS</v>
      </c>
      <c r="B17" t="s">
        <v>416</v>
      </c>
      <c r="C17" t="s">
        <v>417</v>
      </c>
      <c r="D17" t="s">
        <v>418</v>
      </c>
      <c r="E17" t="s">
        <v>419</v>
      </c>
      <c r="F17" t="s">
        <v>63</v>
      </c>
      <c r="G17">
        <v>1019063508</v>
      </c>
      <c r="H17" t="s">
        <v>420</v>
      </c>
      <c r="I17">
        <v>3164744186</v>
      </c>
      <c r="J17"/>
      <c r="K17" t="s">
        <v>421</v>
      </c>
    </row>
    <row r="18" spans="1:12">
      <c r="A18" t="str">
        <f>HYPERLINK("#Clientes!A33","Librería Hojas de Parra")</f>
        <v>Librería Hojas de Parra</v>
      </c>
      <c r="B18" t="s">
        <v>353</v>
      </c>
      <c r="C18" t="s">
        <v>354</v>
      </c>
      <c r="D18" t="s">
        <v>355</v>
      </c>
      <c r="E18" t="s">
        <v>356</v>
      </c>
      <c r="F18" t="s">
        <v>63</v>
      </c>
      <c r="G18">
        <v>41797920</v>
      </c>
      <c r="H18" t="s">
        <v>357</v>
      </c>
      <c r="I18">
        <v>3143399859</v>
      </c>
      <c r="J18" t="s">
        <v>358</v>
      </c>
      <c r="K18" t="s">
        <v>359</v>
      </c>
    </row>
    <row r="19" spans="1:12">
      <c r="A19" t="str">
        <f>HYPERLINK("#Clientes!A8","Librería Universidad de Antioquia")</f>
        <v>Librería Universidad de Antioquia</v>
      </c>
      <c r="B19" t="s">
        <v>422</v>
      </c>
      <c r="C19" t="s">
        <v>423</v>
      </c>
      <c r="D19" t="s">
        <v>424</v>
      </c>
      <c r="E19" t="s">
        <v>424</v>
      </c>
      <c r="F19" t="s">
        <v>63</v>
      </c>
      <c r="G19">
        <v>43457199</v>
      </c>
      <c r="H19" t="s">
        <v>425</v>
      </c>
      <c r="I19">
        <v>3117405166</v>
      </c>
      <c r="J19" t="s">
        <v>426</v>
      </c>
      <c r="K19" t="s">
        <v>427</v>
      </c>
    </row>
    <row r="20" spans="1:12">
      <c r="A20" t="str">
        <f>HYPERLINK("#Clientes!A3","TODO LIBROS SALAZAR SAS")</f>
        <v>TODO LIBROS SALAZAR SAS</v>
      </c>
      <c r="B20" t="s">
        <v>428</v>
      </c>
      <c r="C20" t="s">
        <v>429</v>
      </c>
      <c r="D20" t="s">
        <v>306</v>
      </c>
      <c r="E20" t="s">
        <v>430</v>
      </c>
      <c r="F20" t="s">
        <v>63</v>
      </c>
      <c r="G20">
        <v>52208953</v>
      </c>
      <c r="H20" t="s">
        <v>431</v>
      </c>
      <c r="I20">
        <v>3112173281</v>
      </c>
      <c r="J20" t="s">
        <v>432</v>
      </c>
      <c r="K20" t="s">
        <v>433</v>
      </c>
    </row>
    <row r="21" spans="1:12">
      <c r="A21" t="str">
        <f>HYPERLINK("#Clientes!A22","TIENDA TEATRAL")</f>
        <v>TIENDA TEATRAL</v>
      </c>
      <c r="B21" t="s">
        <v>434</v>
      </c>
      <c r="C21" t="s">
        <v>435</v>
      </c>
      <c r="D21" t="s">
        <v>436</v>
      </c>
      <c r="E21" t="s">
        <v>437</v>
      </c>
      <c r="F21" t="s">
        <v>63</v>
      </c>
      <c r="G21">
        <v>79881785</v>
      </c>
      <c r="H21" t="s">
        <v>438</v>
      </c>
      <c r="I21">
        <v>3176644775</v>
      </c>
      <c r="J21" t="s">
        <v>439</v>
      </c>
      <c r="K21" t="s">
        <v>440</v>
      </c>
    </row>
    <row r="22" spans="1:12">
      <c r="A22" t="str">
        <f>HYPERLINK("#Clientes!A39","ASOCIACION DE AMIGOS DEL MUSEO NACIONAL")</f>
        <v>ASOCIACION DE AMIGOS DEL MUSEO NACIONAL</v>
      </c>
      <c r="B22" t="s">
        <v>263</v>
      </c>
      <c r="C22" t="s">
        <v>441</v>
      </c>
      <c r="D22" t="s">
        <v>442</v>
      </c>
      <c r="E22" t="s">
        <v>443</v>
      </c>
      <c r="F22" t="s">
        <v>63</v>
      </c>
      <c r="G22">
        <v>39775154</v>
      </c>
      <c r="H22" t="s">
        <v>444</v>
      </c>
      <c r="I22">
        <v>3142955997</v>
      </c>
      <c r="J22" t="s">
        <v>445</v>
      </c>
      <c r="K22" t="s">
        <v>446</v>
      </c>
    </row>
    <row r="23" spans="1:12">
      <c r="A23" t="str">
        <f>HYPERLINK("#Clientes!A41","CONTRABAJO LIBRO Y CAFÉ")</f>
        <v>CONTRABAJO LIBRO Y CAFÉ</v>
      </c>
      <c r="B23" t="s">
        <v>447</v>
      </c>
      <c r="C23" t="s">
        <v>448</v>
      </c>
      <c r="D23" t="s">
        <v>449</v>
      </c>
      <c r="E23" t="s">
        <v>450</v>
      </c>
      <c r="F23" t="s">
        <v>63</v>
      </c>
      <c r="G23" t="s">
        <v>451</v>
      </c>
      <c r="H23" t="s">
        <v>452</v>
      </c>
      <c r="I23">
        <v>3166977012</v>
      </c>
      <c r="J23"/>
      <c r="K23" t="s">
        <v>453</v>
      </c>
    </row>
    <row r="24" spans="1:12">
      <c r="A24" t="str">
        <f>HYPERLINK("#Clientes!A20","La Valija de fuego")</f>
        <v>La Valija de fuego</v>
      </c>
      <c r="B24" t="s">
        <v>454</v>
      </c>
      <c r="C24" t="s">
        <v>455</v>
      </c>
      <c r="D24" t="s">
        <v>456</v>
      </c>
      <c r="E24" t="s">
        <v>457</v>
      </c>
      <c r="F24" t="s">
        <v>63</v>
      </c>
      <c r="G24">
        <v>80082439</v>
      </c>
      <c r="H24" t="s">
        <v>458</v>
      </c>
      <c r="I24">
        <v>3102148872</v>
      </c>
      <c r="J24" t="s">
        <v>459</v>
      </c>
      <c r="K24" t="s">
        <v>460</v>
      </c>
    </row>
    <row r="25" spans="1:12">
      <c r="A25" t="str">
        <f>HYPERLINK("#Clientes!A43","2621 sas")</f>
        <v>2621 sas</v>
      </c>
      <c r="B25" t="s">
        <v>461</v>
      </c>
      <c r="C25"/>
      <c r="D25" t="s">
        <v>462</v>
      </c>
      <c r="E25" t="s">
        <v>463</v>
      </c>
      <c r="F25" t="s">
        <v>63</v>
      </c>
      <c r="G25">
        <v>29686402</v>
      </c>
      <c r="H25" t="s">
        <v>464</v>
      </c>
      <c r="I25">
        <v>3106799719</v>
      </c>
      <c r="J25" t="s">
        <v>465</v>
      </c>
      <c r="K25" t="s">
        <v>466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Villegas Editores" display="Villegas Editores"/>
    <hyperlink ref="A4" r:id="rId_hyperlink_2" tooltip="EL ARCANO LIBRERIA" display="EL ARCANO LIBRERIA"/>
    <hyperlink ref="A5" r:id="rId_hyperlink_3" tooltip="Casa Tomada Libros y Café" display="Casa Tomada Libros y Café"/>
    <hyperlink ref="A6" r:id="rId_hyperlink_4" tooltip="Café Nicanor SAS -  Librería Hojas de Parra" display="Café Nicanor SAS -  Librería Hojas de Parra"/>
    <hyperlink ref="A7" r:id="rId_hyperlink_5" tooltip="FCE" display="FCE"/>
    <hyperlink ref="A8" r:id="rId_hyperlink_6" tooltip="LIBRERIAS WILBORADA 1047 SAS" display="LIBRERIAS WILBORADA 1047 SAS"/>
    <hyperlink ref="A9" r:id="rId_hyperlink_7" tooltip="Prólogo libros" display="Prólogo libros"/>
    <hyperlink ref="A10" r:id="rId_hyperlink_8" tooltip="Bukz" display="Bukz"/>
    <hyperlink ref="A11" r:id="rId_hyperlink_9" tooltip="Ambientes de Aprendizaje SAS" display="Ambientes de Aprendizaje SAS"/>
    <hyperlink ref="A12" r:id="rId_hyperlink_10" tooltip="Oromo café librería" display="Oromo café librería"/>
    <hyperlink ref="A13" r:id="rId_hyperlink_11" tooltip="Andes Libreria Com" display="Andes Libreria Com"/>
    <hyperlink ref="A14" r:id="rId_hyperlink_12" tooltip="LIBROS MR. FOX" display="LIBROS MR. FOX"/>
    <hyperlink ref="A15" r:id="rId_hyperlink_13" tooltip="Lemoine Editores SAS" display="Lemoine Editores SAS"/>
    <hyperlink ref="A16" r:id="rId_hyperlink_14" tooltip="Babel Libros" display="Babel Libros"/>
    <hyperlink ref="A17" r:id="rId_hyperlink_15" tooltip="MATORRAL LIBRERIA SAS" display="MATORRAL LIBRERIA SAS"/>
    <hyperlink ref="A18" r:id="rId_hyperlink_16" tooltip="Librería Hojas de Parra" display="Librería Hojas de Parra"/>
    <hyperlink ref="A19" r:id="rId_hyperlink_17" tooltip="Librería Universidad de Antioquia" display="Librería Universidad de Antioquia"/>
    <hyperlink ref="A20" r:id="rId_hyperlink_18" tooltip="TODO LIBROS SALAZAR SAS" display="TODO LIBROS SALAZAR SAS"/>
    <hyperlink ref="A21" r:id="rId_hyperlink_19" tooltip="TIENDA TEATRAL" display="TIENDA TEATRAL"/>
    <hyperlink ref="A22" r:id="rId_hyperlink_20" tooltip="ASOCIACION DE AMIGOS DEL MUSEO NACIONAL" display="ASOCIACION DE AMIGOS DEL MUSEO NACIONAL"/>
    <hyperlink ref="A23" r:id="rId_hyperlink_21" tooltip="CONTRABAJO LIBRO Y CAFÉ" display="CONTRABAJO LIBRO Y CAFÉ"/>
    <hyperlink ref="A24" r:id="rId_hyperlink_22" tooltip="La Valija de fuego" display="La Valija de fuego"/>
    <hyperlink ref="A25" r:id="rId_hyperlink_23" tooltip="2621 sas" display="2621 sas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45" bestFit="true" customWidth="true" style="0"/>
    <col min="3" max="3" width="19" bestFit="true" customWidth="true" style="0"/>
    <col min="4" max="4" width="23" bestFit="true" customWidth="true" style="0"/>
    <col min="5" max="5" width="56" bestFit="true" customWidth="true" style="0"/>
    <col min="6" max="6" width="17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333</v>
      </c>
      <c r="B1" t="s">
        <v>29</v>
      </c>
      <c r="C1" t="s">
        <v>467</v>
      </c>
      <c r="D1" t="s">
        <v>468</v>
      </c>
      <c r="E1" t="s">
        <v>18</v>
      </c>
      <c r="F1" t="s">
        <v>469</v>
      </c>
      <c r="G1" t="s">
        <v>470</v>
      </c>
    </row>
    <row r="2" spans="1:8">
      <c r="A2" t="str">
        <f>HYPERLINK("#Clientes!A3","TODO LIBROS SALAZAR SAS")</f>
        <v>TODO LIBROS SALAZAR SAS</v>
      </c>
      <c r="B2" t="s">
        <v>471</v>
      </c>
      <c r="C2" t="s">
        <v>472</v>
      </c>
      <c r="D2" t="s">
        <v>473</v>
      </c>
      <c r="E2" t="s">
        <v>433</v>
      </c>
      <c r="F2" t="s">
        <v>432</v>
      </c>
      <c r="G2" t="s">
        <v>42</v>
      </c>
    </row>
    <row r="3" spans="1:8">
      <c r="A3" t="str">
        <f>HYPERLINK("#Clientes!A3","TODO LIBROS SALAZAR SAS")</f>
        <v>TODO LIBROS SALAZAR SAS</v>
      </c>
      <c r="B3" t="s">
        <v>474</v>
      </c>
      <c r="C3" t="s">
        <v>472</v>
      </c>
      <c r="D3" t="s">
        <v>473</v>
      </c>
      <c r="E3" t="s">
        <v>433</v>
      </c>
      <c r="F3" t="s">
        <v>432</v>
      </c>
      <c r="G3" t="s">
        <v>42</v>
      </c>
    </row>
    <row r="4" spans="1:8">
      <c r="A4" t="str">
        <f>HYPERLINK("#Clientes!A3","TODO LIBROS SALAZAR SAS")</f>
        <v>TODO LIBROS SALAZAR SAS</v>
      </c>
      <c r="B4" t="s">
        <v>475</v>
      </c>
      <c r="C4" t="s">
        <v>472</v>
      </c>
      <c r="D4" t="s">
        <v>473</v>
      </c>
      <c r="E4" t="s">
        <v>433</v>
      </c>
      <c r="F4" t="s">
        <v>432</v>
      </c>
      <c r="G4" t="s">
        <v>42</v>
      </c>
    </row>
    <row r="5" spans="1:8">
      <c r="A5" t="str">
        <f>HYPERLINK("#Clientes!A3","TODO LIBROS SALAZAR SAS")</f>
        <v>TODO LIBROS SALAZAR SAS</v>
      </c>
      <c r="B5" t="s">
        <v>476</v>
      </c>
      <c r="C5" t="s">
        <v>472</v>
      </c>
      <c r="D5" t="s">
        <v>473</v>
      </c>
      <c r="E5" t="s">
        <v>433</v>
      </c>
      <c r="F5" t="s">
        <v>432</v>
      </c>
      <c r="G5" t="s">
        <v>42</v>
      </c>
    </row>
    <row r="6" spans="1:8">
      <c r="A6" t="str">
        <f>HYPERLINK("#Clientes!A3","TODO LIBROS SALAZAR SAS")</f>
        <v>TODO LIBROS SALAZAR SAS</v>
      </c>
      <c r="B6" t="s">
        <v>477</v>
      </c>
      <c r="C6" t="s">
        <v>472</v>
      </c>
      <c r="D6" t="s">
        <v>473</v>
      </c>
      <c r="E6" t="s">
        <v>433</v>
      </c>
      <c r="F6" t="s">
        <v>432</v>
      </c>
      <c r="G6" t="s">
        <v>42</v>
      </c>
    </row>
    <row r="7" spans="1:8">
      <c r="A7" t="str">
        <f>HYPERLINK("#Clientes!A3","TODO LIBROS SALAZAR SAS")</f>
        <v>TODO LIBROS SALAZAR SAS</v>
      </c>
      <c r="B7" t="s">
        <v>478</v>
      </c>
      <c r="C7" t="s">
        <v>472</v>
      </c>
      <c r="D7" t="s">
        <v>473</v>
      </c>
      <c r="E7" t="s">
        <v>433</v>
      </c>
      <c r="F7" t="s">
        <v>432</v>
      </c>
      <c r="G7" t="s">
        <v>42</v>
      </c>
    </row>
    <row r="8" spans="1:8">
      <c r="A8" t="str">
        <f>HYPERLINK("#Clientes!A3","TODO LIBROS SALAZAR SAS")</f>
        <v>TODO LIBROS SALAZAR SAS</v>
      </c>
      <c r="B8" t="s">
        <v>479</v>
      </c>
      <c r="C8" t="s">
        <v>472</v>
      </c>
      <c r="D8" t="s">
        <v>473</v>
      </c>
      <c r="E8" t="s">
        <v>433</v>
      </c>
      <c r="F8" t="s">
        <v>432</v>
      </c>
      <c r="G8" t="s">
        <v>42</v>
      </c>
    </row>
    <row r="9" spans="1:8">
      <c r="A9" t="str">
        <f>HYPERLINK("#Clientes!A4","Babel Libros")</f>
        <v>Babel Libros</v>
      </c>
      <c r="B9" t="s">
        <v>471</v>
      </c>
      <c r="C9" t="s">
        <v>480</v>
      </c>
      <c r="D9" t="s">
        <v>481</v>
      </c>
      <c r="E9" t="s">
        <v>415</v>
      </c>
      <c r="F9" t="s">
        <v>414</v>
      </c>
      <c r="G9" t="s">
        <v>42</v>
      </c>
    </row>
    <row r="10" spans="1:8">
      <c r="A10" t="str">
        <f>HYPERLINK("#Clientes!A4","Babel Libros")</f>
        <v>Babel Libros</v>
      </c>
      <c r="B10" t="s">
        <v>474</v>
      </c>
      <c r="C10" t="s">
        <v>482</v>
      </c>
      <c r="D10" t="s">
        <v>483</v>
      </c>
      <c r="E10" t="s">
        <v>415</v>
      </c>
      <c r="F10" t="s">
        <v>414</v>
      </c>
      <c r="G10" t="s">
        <v>42</v>
      </c>
    </row>
    <row r="11" spans="1:8">
      <c r="A11" t="str">
        <f>HYPERLINK("#Clientes!A4","Babel Libros")</f>
        <v>Babel Libros</v>
      </c>
      <c r="B11" t="s">
        <v>475</v>
      </c>
      <c r="C11" t="s">
        <v>484</v>
      </c>
      <c r="D11" t="s">
        <v>485</v>
      </c>
      <c r="E11" t="s">
        <v>415</v>
      </c>
      <c r="F11" t="s">
        <v>414</v>
      </c>
      <c r="G11" t="s">
        <v>42</v>
      </c>
    </row>
    <row r="12" spans="1:8">
      <c r="A12" t="str">
        <f>HYPERLINK("#Clientes!A4","Babel Libros")</f>
        <v>Babel Libros</v>
      </c>
      <c r="B12" t="s">
        <v>476</v>
      </c>
      <c r="C12" t="s">
        <v>480</v>
      </c>
      <c r="D12" t="s">
        <v>481</v>
      </c>
      <c r="E12" t="s">
        <v>415</v>
      </c>
      <c r="F12" t="s">
        <v>414</v>
      </c>
      <c r="G12" t="s">
        <v>42</v>
      </c>
    </row>
    <row r="13" spans="1:8">
      <c r="A13" t="str">
        <f>HYPERLINK("#Clientes!A4","Babel Libros")</f>
        <v>Babel Libros</v>
      </c>
      <c r="B13" t="s">
        <v>477</v>
      </c>
      <c r="C13" t="s">
        <v>486</v>
      </c>
      <c r="D13" t="s">
        <v>487</v>
      </c>
      <c r="E13" t="s">
        <v>415</v>
      </c>
      <c r="F13" t="s">
        <v>414</v>
      </c>
      <c r="G13" t="s">
        <v>42</v>
      </c>
    </row>
    <row r="14" spans="1:8">
      <c r="A14" t="str">
        <f>HYPERLINK("#Clientes!A4","Babel Libros")</f>
        <v>Babel Libros</v>
      </c>
      <c r="B14" t="s">
        <v>478</v>
      </c>
      <c r="C14" t="s">
        <v>480</v>
      </c>
      <c r="D14" t="s">
        <v>481</v>
      </c>
      <c r="E14" t="s">
        <v>415</v>
      </c>
      <c r="F14" t="s">
        <v>414</v>
      </c>
      <c r="G14" t="s">
        <v>42</v>
      </c>
    </row>
    <row r="15" spans="1:8">
      <c r="A15" t="str">
        <f>HYPERLINK("#Clientes!A4","Babel Libros")</f>
        <v>Babel Libros</v>
      </c>
      <c r="B15" t="s">
        <v>479</v>
      </c>
      <c r="C15" t="s">
        <v>484</v>
      </c>
      <c r="D15" t="s">
        <v>485</v>
      </c>
      <c r="E15" t="s">
        <v>415</v>
      </c>
      <c r="F15" t="s">
        <v>414</v>
      </c>
      <c r="G15" t="s">
        <v>42</v>
      </c>
    </row>
    <row r="16" spans="1:8">
      <c r="A16" t="str">
        <f>HYPERLINK("#Clientes!A5","Gonzalo Duarte")</f>
        <v>Gonzalo Duarte</v>
      </c>
      <c r="B16" t="s">
        <v>471</v>
      </c>
      <c r="C16" t="s">
        <v>59</v>
      </c>
      <c r="D16" t="s">
        <v>488</v>
      </c>
      <c r="E16" t="s">
        <v>489</v>
      </c>
      <c r="F16">
        <v>3156533124</v>
      </c>
      <c r="G16" t="s">
        <v>52</v>
      </c>
    </row>
    <row r="17" spans="1:8">
      <c r="A17" t="str">
        <f>HYPERLINK("#Clientes!A5","Gonzalo Duarte")</f>
        <v>Gonzalo Duarte</v>
      </c>
      <c r="B17" t="s">
        <v>474</v>
      </c>
      <c r="C17" t="s">
        <v>490</v>
      </c>
      <c r="D17" t="s">
        <v>491</v>
      </c>
      <c r="E17" t="s">
        <v>66</v>
      </c>
      <c r="F17">
        <v>3154143561</v>
      </c>
      <c r="G17" t="s">
        <v>42</v>
      </c>
    </row>
    <row r="18" spans="1:8">
      <c r="A18" t="str">
        <f>HYPERLINK("#Clientes!A5","Gonzalo Duarte")</f>
        <v>Gonzalo Duarte</v>
      </c>
      <c r="B18" t="s">
        <v>475</v>
      </c>
      <c r="C18" t="s">
        <v>490</v>
      </c>
      <c r="D18" t="s">
        <v>491</v>
      </c>
      <c r="E18" t="s">
        <v>66</v>
      </c>
      <c r="F18">
        <v>3154143561</v>
      </c>
      <c r="G18" t="s">
        <v>42</v>
      </c>
    </row>
    <row r="19" spans="1:8">
      <c r="A19" t="str">
        <f>HYPERLINK("#Clientes!A5","Gonzalo Duarte")</f>
        <v>Gonzalo Duarte</v>
      </c>
      <c r="B19" t="s">
        <v>476</v>
      </c>
      <c r="C19" t="s">
        <v>59</v>
      </c>
      <c r="D19" t="s">
        <v>488</v>
      </c>
      <c r="E19" t="s">
        <v>489</v>
      </c>
      <c r="F19">
        <v>3156533124</v>
      </c>
      <c r="G19" t="s">
        <v>52</v>
      </c>
    </row>
    <row r="20" spans="1:8">
      <c r="A20" t="str">
        <f>HYPERLINK("#Clientes!A5","Gonzalo Duarte")</f>
        <v>Gonzalo Duarte</v>
      </c>
      <c r="B20" t="s">
        <v>477</v>
      </c>
      <c r="C20" t="s">
        <v>59</v>
      </c>
      <c r="D20" t="s">
        <v>488</v>
      </c>
      <c r="E20" t="s">
        <v>489</v>
      </c>
      <c r="F20">
        <v>3156533124</v>
      </c>
      <c r="G20" t="s">
        <v>52</v>
      </c>
    </row>
    <row r="21" spans="1:8">
      <c r="A21" t="str">
        <f>HYPERLINK("#Clientes!A5","Gonzalo Duarte")</f>
        <v>Gonzalo Duarte</v>
      </c>
      <c r="B21" t="s">
        <v>478</v>
      </c>
      <c r="C21" t="s">
        <v>59</v>
      </c>
      <c r="D21" t="s">
        <v>488</v>
      </c>
      <c r="E21" t="s">
        <v>489</v>
      </c>
      <c r="F21">
        <v>3156533124</v>
      </c>
      <c r="G21" t="s">
        <v>52</v>
      </c>
    </row>
    <row r="22" spans="1:8">
      <c r="A22" t="str">
        <f>HYPERLINK("#Clientes!A5","Gonzalo Duarte")</f>
        <v>Gonzalo Duarte</v>
      </c>
      <c r="B22" t="s">
        <v>479</v>
      </c>
      <c r="C22" t="s">
        <v>490</v>
      </c>
      <c r="D22" t="s">
        <v>491</v>
      </c>
      <c r="E22" t="s">
        <v>66</v>
      </c>
      <c r="F22">
        <v>3154143561</v>
      </c>
      <c r="G22" t="s">
        <v>42</v>
      </c>
    </row>
    <row r="23" spans="1:8">
      <c r="A23" t="str">
        <f>HYPERLINK("#Clientes!A6","UBALDO MELO")</f>
        <v>UBALDO MELO</v>
      </c>
      <c r="B23" t="s">
        <v>471</v>
      </c>
      <c r="C23" t="s">
        <v>69</v>
      </c>
      <c r="D23" t="s">
        <v>492</v>
      </c>
      <c r="E23" t="s">
        <v>75</v>
      </c>
      <c r="F23" t="s">
        <v>74</v>
      </c>
      <c r="G23" t="s">
        <v>42</v>
      </c>
    </row>
    <row r="24" spans="1:8">
      <c r="A24" t="str">
        <f>HYPERLINK("#Clientes!A6","UBALDO MELO")</f>
        <v>UBALDO MELO</v>
      </c>
      <c r="B24" t="s">
        <v>474</v>
      </c>
      <c r="C24" t="s">
        <v>69</v>
      </c>
      <c r="D24" t="s">
        <v>492</v>
      </c>
      <c r="E24" t="s">
        <v>75</v>
      </c>
      <c r="F24" t="s">
        <v>74</v>
      </c>
      <c r="G24" t="s">
        <v>42</v>
      </c>
    </row>
    <row r="25" spans="1:8">
      <c r="A25" t="str">
        <f>HYPERLINK("#Clientes!A6","UBALDO MELO")</f>
        <v>UBALDO MELO</v>
      </c>
      <c r="B25" t="s">
        <v>475</v>
      </c>
      <c r="C25" t="s">
        <v>493</v>
      </c>
      <c r="D25" t="s">
        <v>494</v>
      </c>
      <c r="E25" t="s">
        <v>75</v>
      </c>
      <c r="F25" t="s">
        <v>74</v>
      </c>
      <c r="G25" t="s">
        <v>42</v>
      </c>
    </row>
    <row r="26" spans="1:8">
      <c r="A26" t="str">
        <f>HYPERLINK("#Clientes!A6","UBALDO MELO")</f>
        <v>UBALDO MELO</v>
      </c>
      <c r="B26" t="s">
        <v>476</v>
      </c>
      <c r="C26" t="s">
        <v>493</v>
      </c>
      <c r="D26" t="s">
        <v>494</v>
      </c>
      <c r="E26" t="s">
        <v>75</v>
      </c>
      <c r="F26" t="s">
        <v>74</v>
      </c>
      <c r="G26" t="s">
        <v>42</v>
      </c>
    </row>
    <row r="27" spans="1:8">
      <c r="A27" t="str">
        <f>HYPERLINK("#Clientes!A6","UBALDO MELO")</f>
        <v>UBALDO MELO</v>
      </c>
      <c r="B27" t="s">
        <v>477</v>
      </c>
      <c r="C27" t="s">
        <v>493</v>
      </c>
      <c r="D27" t="s">
        <v>494</v>
      </c>
      <c r="E27" t="s">
        <v>75</v>
      </c>
      <c r="F27" t="s">
        <v>74</v>
      </c>
      <c r="G27" t="s">
        <v>42</v>
      </c>
    </row>
    <row r="28" spans="1:8">
      <c r="A28" t="str">
        <f>HYPERLINK("#Clientes!A6","UBALDO MELO")</f>
        <v>UBALDO MELO</v>
      </c>
      <c r="B28" t="s">
        <v>478</v>
      </c>
      <c r="C28" t="s">
        <v>493</v>
      </c>
      <c r="D28" t="s">
        <v>494</v>
      </c>
      <c r="E28" t="s">
        <v>75</v>
      </c>
      <c r="F28" t="s">
        <v>74</v>
      </c>
      <c r="G28" t="s">
        <v>42</v>
      </c>
    </row>
    <row r="29" spans="1:8">
      <c r="A29" t="str">
        <f>HYPERLINK("#Clientes!A6","UBALDO MELO")</f>
        <v>UBALDO MELO</v>
      </c>
      <c r="B29" t="s">
        <v>479</v>
      </c>
      <c r="C29" t="s">
        <v>493</v>
      </c>
      <c r="D29" t="s">
        <v>494</v>
      </c>
      <c r="E29" t="s">
        <v>75</v>
      </c>
      <c r="F29" t="s">
        <v>74</v>
      </c>
      <c r="G29" t="s">
        <v>42</v>
      </c>
    </row>
    <row r="30" spans="1:8">
      <c r="A30" t="str">
        <f>HYPERLINK("#Clientes!A7","Lemoine Editores SAS")</f>
        <v>Lemoine Editores SAS</v>
      </c>
      <c r="B30" t="s">
        <v>471</v>
      </c>
      <c r="C30" t="s">
        <v>495</v>
      </c>
      <c r="D30" t="s">
        <v>496</v>
      </c>
      <c r="E30" t="s">
        <v>497</v>
      </c>
      <c r="F30" t="s">
        <v>408</v>
      </c>
      <c r="G30" t="s">
        <v>42</v>
      </c>
    </row>
    <row r="31" spans="1:8">
      <c r="A31" t="str">
        <f>HYPERLINK("#Clientes!A7","Lemoine Editores SAS")</f>
        <v>Lemoine Editores SAS</v>
      </c>
      <c r="B31" t="s">
        <v>474</v>
      </c>
      <c r="C31" t="s">
        <v>495</v>
      </c>
      <c r="D31" t="s">
        <v>496</v>
      </c>
      <c r="E31" t="s">
        <v>497</v>
      </c>
      <c r="F31" t="s">
        <v>408</v>
      </c>
      <c r="G31" t="s">
        <v>42</v>
      </c>
    </row>
    <row r="32" spans="1:8">
      <c r="A32" t="str">
        <f>HYPERLINK("#Clientes!A7","Lemoine Editores SAS")</f>
        <v>Lemoine Editores SAS</v>
      </c>
      <c r="B32" t="s">
        <v>475</v>
      </c>
      <c r="C32" t="s">
        <v>495</v>
      </c>
      <c r="D32" t="s">
        <v>496</v>
      </c>
      <c r="E32" t="s">
        <v>497</v>
      </c>
      <c r="F32" t="s">
        <v>408</v>
      </c>
      <c r="G32" t="s">
        <v>42</v>
      </c>
    </row>
    <row r="33" spans="1:8">
      <c r="A33" t="str">
        <f>HYPERLINK("#Clientes!A7","Lemoine Editores SAS")</f>
        <v>Lemoine Editores SAS</v>
      </c>
      <c r="B33" t="s">
        <v>476</v>
      </c>
      <c r="C33" t="s">
        <v>498</v>
      </c>
      <c r="D33" t="s">
        <v>499</v>
      </c>
      <c r="E33" t="s">
        <v>500</v>
      </c>
      <c r="F33" t="s">
        <v>501</v>
      </c>
      <c r="G33" t="s">
        <v>42</v>
      </c>
    </row>
    <row r="34" spans="1:8">
      <c r="A34" t="str">
        <f>HYPERLINK("#Clientes!A7","Lemoine Editores SAS")</f>
        <v>Lemoine Editores SAS</v>
      </c>
      <c r="B34" t="s">
        <v>477</v>
      </c>
      <c r="C34" t="s">
        <v>502</v>
      </c>
      <c r="D34" t="s">
        <v>503</v>
      </c>
      <c r="E34" t="s">
        <v>504</v>
      </c>
      <c r="F34" t="s">
        <v>408</v>
      </c>
      <c r="G34" t="s">
        <v>42</v>
      </c>
    </row>
    <row r="35" spans="1:8">
      <c r="A35" t="str">
        <f>HYPERLINK("#Clientes!A7","Lemoine Editores SAS")</f>
        <v>Lemoine Editores SAS</v>
      </c>
      <c r="B35" t="s">
        <v>478</v>
      </c>
      <c r="C35" t="s">
        <v>495</v>
      </c>
      <c r="D35" t="s">
        <v>496</v>
      </c>
      <c r="E35" t="s">
        <v>497</v>
      </c>
      <c r="F35" t="s">
        <v>501</v>
      </c>
      <c r="G35" t="s">
        <v>42</v>
      </c>
    </row>
    <row r="36" spans="1:8">
      <c r="A36" t="str">
        <f>HYPERLINK("#Clientes!A7","Lemoine Editores SAS")</f>
        <v>Lemoine Editores SAS</v>
      </c>
      <c r="B36" t="s">
        <v>479</v>
      </c>
      <c r="C36" t="s">
        <v>505</v>
      </c>
      <c r="D36" t="s">
        <v>506</v>
      </c>
      <c r="E36" t="s">
        <v>507</v>
      </c>
      <c r="F36" t="s">
        <v>501</v>
      </c>
      <c r="G36" t="s">
        <v>42</v>
      </c>
    </row>
    <row r="37" spans="1:8">
      <c r="A37" t="str">
        <f>HYPERLINK("#Clientes!A8","Librería Universidad de Antioquia")</f>
        <v>Librería Universidad de Antioquia</v>
      </c>
      <c r="B37" t="s">
        <v>471</v>
      </c>
      <c r="C37" t="s">
        <v>508</v>
      </c>
      <c r="D37" t="s">
        <v>509</v>
      </c>
      <c r="E37" t="s">
        <v>510</v>
      </c>
      <c r="F37" t="s">
        <v>511</v>
      </c>
      <c r="G37" t="s">
        <v>42</v>
      </c>
    </row>
    <row r="38" spans="1:8">
      <c r="A38" t="str">
        <f>HYPERLINK("#Clientes!A8","Librería Universidad de Antioquia")</f>
        <v>Librería Universidad de Antioquia</v>
      </c>
      <c r="B38" t="s">
        <v>474</v>
      </c>
      <c r="C38" t="s">
        <v>512</v>
      </c>
      <c r="D38" t="s">
        <v>513</v>
      </c>
      <c r="E38" t="s">
        <v>514</v>
      </c>
      <c r="F38" t="s">
        <v>515</v>
      </c>
      <c r="G38" t="s">
        <v>42</v>
      </c>
    </row>
    <row r="39" spans="1:8">
      <c r="A39" t="str">
        <f>HYPERLINK("#Clientes!A8","Librería Universidad de Antioquia")</f>
        <v>Librería Universidad de Antioquia</v>
      </c>
      <c r="B39" t="s">
        <v>475</v>
      </c>
      <c r="C39" t="s">
        <v>508</v>
      </c>
      <c r="D39" t="s">
        <v>509</v>
      </c>
      <c r="E39" t="s">
        <v>510</v>
      </c>
      <c r="F39" t="s">
        <v>511</v>
      </c>
      <c r="G39" t="s">
        <v>42</v>
      </c>
    </row>
    <row r="40" spans="1:8">
      <c r="A40" t="str">
        <f>HYPERLINK("#Clientes!A8","Librería Universidad de Antioquia")</f>
        <v>Librería Universidad de Antioquia</v>
      </c>
      <c r="B40" t="s">
        <v>476</v>
      </c>
      <c r="C40" t="s">
        <v>508</v>
      </c>
      <c r="D40" t="s">
        <v>509</v>
      </c>
      <c r="E40" t="s">
        <v>510</v>
      </c>
      <c r="F40" t="s">
        <v>511</v>
      </c>
      <c r="G40" t="s">
        <v>52</v>
      </c>
    </row>
    <row r="41" spans="1:8">
      <c r="A41" t="str">
        <f>HYPERLINK("#Clientes!A8","Librería Universidad de Antioquia")</f>
        <v>Librería Universidad de Antioquia</v>
      </c>
      <c r="B41" t="s">
        <v>477</v>
      </c>
      <c r="C41" t="s">
        <v>304</v>
      </c>
      <c r="D41" t="s">
        <v>516</v>
      </c>
      <c r="E41" t="s">
        <v>517</v>
      </c>
      <c r="F41" t="s">
        <v>518</v>
      </c>
      <c r="G41" t="s">
        <v>52</v>
      </c>
    </row>
    <row r="42" spans="1:8">
      <c r="A42" t="str">
        <f>HYPERLINK("#Clientes!A8","Librería Universidad de Antioquia")</f>
        <v>Librería Universidad de Antioquia</v>
      </c>
      <c r="B42" t="s">
        <v>478</v>
      </c>
      <c r="C42" t="s">
        <v>519</v>
      </c>
      <c r="D42" t="s">
        <v>520</v>
      </c>
      <c r="E42" t="s">
        <v>521</v>
      </c>
      <c r="F42" t="s">
        <v>522</v>
      </c>
      <c r="G42" t="s">
        <v>52</v>
      </c>
    </row>
    <row r="43" spans="1:8">
      <c r="A43" t="str">
        <f>HYPERLINK("#Clientes!A8","Librería Universidad de Antioquia")</f>
        <v>Librería Universidad de Antioquia</v>
      </c>
      <c r="B43" t="s">
        <v>479</v>
      </c>
      <c r="C43" t="s">
        <v>508</v>
      </c>
      <c r="D43" t="s">
        <v>509</v>
      </c>
      <c r="E43" t="s">
        <v>510</v>
      </c>
      <c r="F43" t="s">
        <v>511</v>
      </c>
      <c r="G43" t="s">
        <v>52</v>
      </c>
    </row>
    <row r="44" spans="1:8">
      <c r="A44" t="str">
        <f>HYPERLINK("#Clientes!A9","JOSÉ RODRÍGUEZ")</f>
        <v>JOSÉ RODRÍGUEZ</v>
      </c>
      <c r="B44" t="s">
        <v>471</v>
      </c>
      <c r="C44" t="s">
        <v>523</v>
      </c>
      <c r="D44" t="s">
        <v>524</v>
      </c>
      <c r="E44" t="s">
        <v>98</v>
      </c>
      <c r="F44" t="s">
        <v>97</v>
      </c>
      <c r="G44" t="s">
        <v>52</v>
      </c>
    </row>
    <row r="45" spans="1:8">
      <c r="A45" t="str">
        <f>HYPERLINK("#Clientes!A9","JOSÉ RODRÍGUEZ")</f>
        <v>JOSÉ RODRÍGUEZ</v>
      </c>
      <c r="B45" t="s">
        <v>474</v>
      </c>
      <c r="C45" t="s">
        <v>523</v>
      </c>
      <c r="D45" t="s">
        <v>524</v>
      </c>
      <c r="E45" t="s">
        <v>98</v>
      </c>
      <c r="F45" t="s">
        <v>97</v>
      </c>
      <c r="G45" t="s">
        <v>52</v>
      </c>
    </row>
    <row r="46" spans="1:8">
      <c r="A46" t="str">
        <f>HYPERLINK("#Clientes!A9","JOSÉ RODRÍGUEZ")</f>
        <v>JOSÉ RODRÍGUEZ</v>
      </c>
      <c r="B46" t="s">
        <v>475</v>
      </c>
      <c r="C46" t="s">
        <v>523</v>
      </c>
      <c r="D46" t="s">
        <v>524</v>
      </c>
      <c r="E46" t="s">
        <v>98</v>
      </c>
      <c r="F46" t="s">
        <v>97</v>
      </c>
      <c r="G46" t="s">
        <v>52</v>
      </c>
    </row>
    <row r="47" spans="1:8">
      <c r="A47" t="str">
        <f>HYPERLINK("#Clientes!A9","JOSÉ RODRÍGUEZ")</f>
        <v>JOSÉ RODRÍGUEZ</v>
      </c>
      <c r="B47" t="s">
        <v>476</v>
      </c>
      <c r="C47" t="s">
        <v>525</v>
      </c>
      <c r="D47" t="s">
        <v>526</v>
      </c>
      <c r="E47" t="s">
        <v>98</v>
      </c>
      <c r="F47" t="s">
        <v>97</v>
      </c>
      <c r="G47" t="s">
        <v>42</v>
      </c>
    </row>
    <row r="48" spans="1:8">
      <c r="A48" t="str">
        <f>HYPERLINK("#Clientes!A9","JOSÉ RODRÍGUEZ")</f>
        <v>JOSÉ RODRÍGUEZ</v>
      </c>
      <c r="B48" t="s">
        <v>477</v>
      </c>
      <c r="C48" t="s">
        <v>525</v>
      </c>
      <c r="D48" t="s">
        <v>526</v>
      </c>
      <c r="E48" t="s">
        <v>98</v>
      </c>
      <c r="F48" t="s">
        <v>97</v>
      </c>
      <c r="G48" t="s">
        <v>42</v>
      </c>
    </row>
    <row r="49" spans="1:8">
      <c r="A49" t="str">
        <f>HYPERLINK("#Clientes!A9","JOSÉ RODRÍGUEZ")</f>
        <v>JOSÉ RODRÍGUEZ</v>
      </c>
      <c r="B49" t="s">
        <v>478</v>
      </c>
      <c r="C49" t="s">
        <v>525</v>
      </c>
      <c r="D49" t="s">
        <v>526</v>
      </c>
      <c r="E49" t="s">
        <v>98</v>
      </c>
      <c r="F49" t="s">
        <v>97</v>
      </c>
      <c r="G49" t="s">
        <v>42</v>
      </c>
    </row>
    <row r="50" spans="1:8">
      <c r="A50" t="str">
        <f>HYPERLINK("#Clientes!A9","JOSÉ RODRÍGUEZ")</f>
        <v>JOSÉ RODRÍGUEZ</v>
      </c>
      <c r="B50" t="s">
        <v>479</v>
      </c>
      <c r="C50" t="s">
        <v>523</v>
      </c>
      <c r="D50" t="s">
        <v>524</v>
      </c>
      <c r="E50" t="s">
        <v>98</v>
      </c>
      <c r="F50" t="s">
        <v>97</v>
      </c>
      <c r="G50" t="s">
        <v>52</v>
      </c>
    </row>
    <row r="51" spans="1:8">
      <c r="A51" t="str">
        <f>HYPERLINK("#Clientes!A10","MARISOL CHACON")</f>
        <v>MARISOL CHACON</v>
      </c>
      <c r="B51" t="s">
        <v>471</v>
      </c>
      <c r="C51" t="s">
        <v>100</v>
      </c>
      <c r="D51" t="s">
        <v>527</v>
      </c>
      <c r="E51" t="s">
        <v>528</v>
      </c>
      <c r="F51" t="s">
        <v>105</v>
      </c>
      <c r="G51" t="s">
        <v>42</v>
      </c>
    </row>
    <row r="52" spans="1:8">
      <c r="A52" t="str">
        <f>HYPERLINK("#Clientes!A10","MARISOL CHACON")</f>
        <v>MARISOL CHACON</v>
      </c>
      <c r="B52" t="s">
        <v>474</v>
      </c>
      <c r="C52" t="s">
        <v>529</v>
      </c>
      <c r="D52" t="s">
        <v>530</v>
      </c>
      <c r="E52" t="s">
        <v>106</v>
      </c>
      <c r="F52" t="s">
        <v>105</v>
      </c>
      <c r="G52" t="s">
        <v>42</v>
      </c>
    </row>
    <row r="53" spans="1:8">
      <c r="A53" t="str">
        <f>HYPERLINK("#Clientes!A10","MARISOL CHACON")</f>
        <v>MARISOL CHACON</v>
      </c>
      <c r="B53" t="s">
        <v>475</v>
      </c>
      <c r="C53" t="s">
        <v>100</v>
      </c>
      <c r="D53" t="s">
        <v>531</v>
      </c>
      <c r="E53" t="s">
        <v>528</v>
      </c>
      <c r="F53" t="s">
        <v>105</v>
      </c>
      <c r="G53" t="s">
        <v>42</v>
      </c>
    </row>
    <row r="54" spans="1:8">
      <c r="A54" t="str">
        <f>HYPERLINK("#Clientes!A10","MARISOL CHACON")</f>
        <v>MARISOL CHACON</v>
      </c>
      <c r="B54" t="s">
        <v>476</v>
      </c>
      <c r="C54" t="s">
        <v>100</v>
      </c>
      <c r="D54" t="s">
        <v>531</v>
      </c>
      <c r="E54" t="s">
        <v>528</v>
      </c>
      <c r="F54" t="s">
        <v>105</v>
      </c>
      <c r="G54" t="s">
        <v>42</v>
      </c>
    </row>
    <row r="55" spans="1:8">
      <c r="A55" t="str">
        <f>HYPERLINK("#Clientes!A10","MARISOL CHACON")</f>
        <v>MARISOL CHACON</v>
      </c>
      <c r="B55" t="s">
        <v>477</v>
      </c>
      <c r="C55" t="s">
        <v>100</v>
      </c>
      <c r="D55" t="s">
        <v>531</v>
      </c>
      <c r="E55" t="s">
        <v>532</v>
      </c>
      <c r="F55" t="s">
        <v>105</v>
      </c>
      <c r="G55" t="s">
        <v>42</v>
      </c>
    </row>
    <row r="56" spans="1:8">
      <c r="A56" t="str">
        <f>HYPERLINK("#Clientes!A10","MARISOL CHACON")</f>
        <v>MARISOL CHACON</v>
      </c>
      <c r="B56" t="s">
        <v>478</v>
      </c>
      <c r="C56" t="s">
        <v>100</v>
      </c>
      <c r="D56" t="s">
        <v>531</v>
      </c>
      <c r="E56" t="s">
        <v>528</v>
      </c>
      <c r="F56">
        <v>3002951915</v>
      </c>
      <c r="G56" t="s">
        <v>42</v>
      </c>
    </row>
    <row r="57" spans="1:8">
      <c r="A57" t="str">
        <f>HYPERLINK("#Clientes!A10","MARISOL CHACON")</f>
        <v>MARISOL CHACON</v>
      </c>
      <c r="B57" t="s">
        <v>479</v>
      </c>
      <c r="C57" t="s">
        <v>100</v>
      </c>
      <c r="D57" t="s">
        <v>531</v>
      </c>
      <c r="E57" t="s">
        <v>528</v>
      </c>
      <c r="F57" t="s">
        <v>105</v>
      </c>
      <c r="G57" t="s">
        <v>42</v>
      </c>
    </row>
    <row r="58" spans="1:8">
      <c r="A58" t="str">
        <f>HYPERLINK("#Clientes!A11","LIBROS MR. FOX")</f>
        <v>LIBROS MR. FOX</v>
      </c>
      <c r="B58" t="s">
        <v>471</v>
      </c>
      <c r="C58" t="s">
        <v>533</v>
      </c>
      <c r="D58" t="s">
        <v>534</v>
      </c>
      <c r="E58" t="s">
        <v>535</v>
      </c>
      <c r="F58" t="s">
        <v>536</v>
      </c>
      <c r="G58" t="s">
        <v>52</v>
      </c>
    </row>
    <row r="59" spans="1:8">
      <c r="A59" t="str">
        <f>HYPERLINK("#Clientes!A11","LIBROS MR. FOX")</f>
        <v>LIBROS MR. FOX</v>
      </c>
      <c r="B59" t="s">
        <v>474</v>
      </c>
      <c r="C59" t="s">
        <v>537</v>
      </c>
      <c r="D59" t="s">
        <v>538</v>
      </c>
      <c r="E59" t="s">
        <v>539</v>
      </c>
      <c r="F59" t="s">
        <v>536</v>
      </c>
      <c r="G59" t="s">
        <v>52</v>
      </c>
    </row>
    <row r="60" spans="1:8">
      <c r="A60" t="str">
        <f>HYPERLINK("#Clientes!A11","LIBROS MR. FOX")</f>
        <v>LIBROS MR. FOX</v>
      </c>
      <c r="B60" t="s">
        <v>475</v>
      </c>
      <c r="C60" t="s">
        <v>246</v>
      </c>
      <c r="D60" t="s">
        <v>401</v>
      </c>
      <c r="E60" t="s">
        <v>403</v>
      </c>
      <c r="F60" t="s">
        <v>536</v>
      </c>
      <c r="G60" t="s">
        <v>52</v>
      </c>
    </row>
    <row r="61" spans="1:8">
      <c r="A61" t="str">
        <f>HYPERLINK("#Clientes!A11","LIBROS MR. FOX")</f>
        <v>LIBROS MR. FOX</v>
      </c>
      <c r="B61" t="s">
        <v>476</v>
      </c>
      <c r="C61" t="s">
        <v>246</v>
      </c>
      <c r="D61" t="s">
        <v>401</v>
      </c>
      <c r="E61" t="s">
        <v>403</v>
      </c>
      <c r="F61" t="s">
        <v>536</v>
      </c>
      <c r="G61" t="s">
        <v>52</v>
      </c>
    </row>
    <row r="62" spans="1:8">
      <c r="A62" t="str">
        <f>HYPERLINK("#Clientes!A11","LIBROS MR. FOX")</f>
        <v>LIBROS MR. FOX</v>
      </c>
      <c r="B62" t="s">
        <v>477</v>
      </c>
      <c r="C62" t="s">
        <v>246</v>
      </c>
      <c r="D62" t="s">
        <v>401</v>
      </c>
      <c r="E62" t="s">
        <v>403</v>
      </c>
      <c r="F62" t="s">
        <v>536</v>
      </c>
      <c r="G62" t="s">
        <v>52</v>
      </c>
    </row>
    <row r="63" spans="1:8">
      <c r="A63" t="str">
        <f>HYPERLINK("#Clientes!A11","LIBROS MR. FOX")</f>
        <v>LIBROS MR. FOX</v>
      </c>
      <c r="B63" t="s">
        <v>478</v>
      </c>
      <c r="C63" t="s">
        <v>246</v>
      </c>
      <c r="D63" t="s">
        <v>401</v>
      </c>
      <c r="E63" t="s">
        <v>403</v>
      </c>
      <c r="F63" t="s">
        <v>536</v>
      </c>
      <c r="G63" t="s">
        <v>52</v>
      </c>
    </row>
    <row r="64" spans="1:8">
      <c r="A64" t="str">
        <f>HYPERLINK("#Clientes!A11","LIBROS MR. FOX")</f>
        <v>LIBROS MR. FOX</v>
      </c>
      <c r="B64" t="s">
        <v>479</v>
      </c>
      <c r="C64" t="s">
        <v>533</v>
      </c>
      <c r="D64" t="s">
        <v>534</v>
      </c>
      <c r="E64" t="s">
        <v>535</v>
      </c>
      <c r="F64" t="s">
        <v>536</v>
      </c>
      <c r="G64" t="s">
        <v>52</v>
      </c>
    </row>
    <row r="65" spans="1:8">
      <c r="A65" t="str">
        <f>HYPERLINK("#Clientes!A12","D14110")</f>
        <v>D14110</v>
      </c>
      <c r="B65" t="s">
        <v>471</v>
      </c>
      <c r="C65" t="s">
        <v>493</v>
      </c>
      <c r="D65" t="s">
        <v>540</v>
      </c>
      <c r="E65" t="s">
        <v>121</v>
      </c>
      <c r="F65">
        <v>3044268180</v>
      </c>
      <c r="G65" t="s">
        <v>42</v>
      </c>
    </row>
    <row r="66" spans="1:8">
      <c r="A66" t="str">
        <f>HYPERLINK("#Clientes!A12","D14110")</f>
        <v>D14110</v>
      </c>
      <c r="B66" t="s">
        <v>474</v>
      </c>
      <c r="C66" t="s">
        <v>541</v>
      </c>
      <c r="D66" t="s">
        <v>542</v>
      </c>
      <c r="E66" t="s">
        <v>543</v>
      </c>
      <c r="F66"/>
      <c r="G66" t="s">
        <v>42</v>
      </c>
    </row>
    <row r="67" spans="1:8">
      <c r="A67" t="str">
        <f>HYPERLINK("#Clientes!A12","D14110")</f>
        <v>D14110</v>
      </c>
      <c r="B67" t="s">
        <v>475</v>
      </c>
      <c r="C67" t="s">
        <v>493</v>
      </c>
      <c r="D67" t="s">
        <v>540</v>
      </c>
      <c r="E67" t="s">
        <v>121</v>
      </c>
      <c r="F67">
        <v>3044268180</v>
      </c>
      <c r="G67" t="s">
        <v>42</v>
      </c>
    </row>
    <row r="68" spans="1:8">
      <c r="A68" t="str">
        <f>HYPERLINK("#Clientes!A12","D14110")</f>
        <v>D14110</v>
      </c>
      <c r="B68" t="s">
        <v>476</v>
      </c>
      <c r="C68" t="s">
        <v>502</v>
      </c>
      <c r="D68" t="s">
        <v>418</v>
      </c>
      <c r="E68" t="s">
        <v>544</v>
      </c>
      <c r="F68"/>
      <c r="G68" t="s">
        <v>52</v>
      </c>
    </row>
    <row r="69" spans="1:8">
      <c r="A69" t="str">
        <f>HYPERLINK("#Clientes!A12","D14110")</f>
        <v>D14110</v>
      </c>
      <c r="B69" t="s">
        <v>477</v>
      </c>
      <c r="C69" t="s">
        <v>493</v>
      </c>
      <c r="D69" t="s">
        <v>540</v>
      </c>
      <c r="E69" t="s">
        <v>121</v>
      </c>
      <c r="F69">
        <v>3044268180</v>
      </c>
      <c r="G69" t="s">
        <v>42</v>
      </c>
    </row>
    <row r="70" spans="1:8">
      <c r="A70" t="str">
        <f>HYPERLINK("#Clientes!A12","D14110")</f>
        <v>D14110</v>
      </c>
      <c r="B70" t="s">
        <v>478</v>
      </c>
      <c r="C70" t="s">
        <v>502</v>
      </c>
      <c r="D70" t="s">
        <v>418</v>
      </c>
      <c r="E70" t="s">
        <v>544</v>
      </c>
      <c r="F70"/>
      <c r="G70" t="s">
        <v>52</v>
      </c>
    </row>
    <row r="71" spans="1:8">
      <c r="A71" t="str">
        <f>HYPERLINK("#Clientes!A12","D14110")</f>
        <v>D14110</v>
      </c>
      <c r="B71" t="s">
        <v>479</v>
      </c>
      <c r="C71" t="s">
        <v>493</v>
      </c>
      <c r="D71" t="s">
        <v>540</v>
      </c>
      <c r="E71" t="s">
        <v>121</v>
      </c>
      <c r="F71">
        <v>3044268180</v>
      </c>
      <c r="G71" t="s">
        <v>42</v>
      </c>
    </row>
    <row r="72" spans="1:8">
      <c r="A72" t="str">
        <f>HYPERLINK("#Clientes!A13","Café Nicanor SAS -  Librería Hojas de Parra")</f>
        <v>Café Nicanor SAS -  Librería Hojas de Parra</v>
      </c>
      <c r="B72" t="s">
        <v>471</v>
      </c>
      <c r="C72" t="s">
        <v>545</v>
      </c>
      <c r="D72" t="s">
        <v>546</v>
      </c>
      <c r="E72" t="s">
        <v>359</v>
      </c>
      <c r="F72">
        <v>3143399859</v>
      </c>
      <c r="G72" t="s">
        <v>42</v>
      </c>
    </row>
    <row r="73" spans="1:8">
      <c r="A73" t="str">
        <f>HYPERLINK("#Clientes!A13","Café Nicanor SAS -  Librería Hojas de Parra")</f>
        <v>Café Nicanor SAS -  Librería Hojas de Parra</v>
      </c>
      <c r="B73" t="s">
        <v>474</v>
      </c>
      <c r="C73" t="s">
        <v>547</v>
      </c>
      <c r="D73" t="s">
        <v>548</v>
      </c>
      <c r="E73" t="s">
        <v>549</v>
      </c>
      <c r="F73">
        <v>3203034788</v>
      </c>
      <c r="G73" t="s">
        <v>42</v>
      </c>
    </row>
    <row r="74" spans="1:8">
      <c r="A74" t="str">
        <f>HYPERLINK("#Clientes!A13","Café Nicanor SAS -  Librería Hojas de Parra")</f>
        <v>Café Nicanor SAS -  Librería Hojas de Parra</v>
      </c>
      <c r="B74" t="s">
        <v>475</v>
      </c>
      <c r="C74" t="s">
        <v>547</v>
      </c>
      <c r="D74" t="s">
        <v>548</v>
      </c>
      <c r="E74" t="s">
        <v>549</v>
      </c>
      <c r="F74">
        <v>3203034788</v>
      </c>
      <c r="G74" t="s">
        <v>42</v>
      </c>
    </row>
    <row r="75" spans="1:8">
      <c r="A75" t="str">
        <f>HYPERLINK("#Clientes!A13","Café Nicanor SAS -  Librería Hojas de Parra")</f>
        <v>Café Nicanor SAS -  Librería Hojas de Parra</v>
      </c>
      <c r="B75" t="s">
        <v>476</v>
      </c>
      <c r="C75" t="s">
        <v>550</v>
      </c>
      <c r="D75" t="s">
        <v>551</v>
      </c>
      <c r="E75" t="s">
        <v>552</v>
      </c>
      <c r="F75" t="s">
        <v>358</v>
      </c>
      <c r="G75" t="s">
        <v>42</v>
      </c>
    </row>
    <row r="76" spans="1:8">
      <c r="A76" t="str">
        <f>HYPERLINK("#Clientes!A13","Café Nicanor SAS -  Librería Hojas de Parra")</f>
        <v>Café Nicanor SAS -  Librería Hojas de Parra</v>
      </c>
      <c r="B76" t="s">
        <v>477</v>
      </c>
      <c r="C76" t="s">
        <v>550</v>
      </c>
      <c r="D76" t="s">
        <v>551</v>
      </c>
      <c r="E76" t="s">
        <v>552</v>
      </c>
      <c r="F76" t="s">
        <v>358</v>
      </c>
      <c r="G76" t="s">
        <v>42</v>
      </c>
    </row>
    <row r="77" spans="1:8">
      <c r="A77" t="str">
        <f>HYPERLINK("#Clientes!A13","Café Nicanor SAS -  Librería Hojas de Parra")</f>
        <v>Café Nicanor SAS -  Librería Hojas de Parra</v>
      </c>
      <c r="B77" t="s">
        <v>478</v>
      </c>
      <c r="C77" t="s">
        <v>545</v>
      </c>
      <c r="D77" t="s">
        <v>546</v>
      </c>
      <c r="E77" t="s">
        <v>359</v>
      </c>
      <c r="F77">
        <v>3143399859</v>
      </c>
      <c r="G77" t="s">
        <v>42</v>
      </c>
    </row>
    <row r="78" spans="1:8">
      <c r="A78" t="str">
        <f>HYPERLINK("#Clientes!A13","Café Nicanor SAS -  Librería Hojas de Parra")</f>
        <v>Café Nicanor SAS -  Librería Hojas de Parra</v>
      </c>
      <c r="B78" t="s">
        <v>479</v>
      </c>
      <c r="C78" t="s">
        <v>553</v>
      </c>
      <c r="D78" t="s">
        <v>554</v>
      </c>
      <c r="E78" t="s">
        <v>549</v>
      </c>
      <c r="F78">
        <v>3115728387</v>
      </c>
      <c r="G78" t="s">
        <v>42</v>
      </c>
    </row>
    <row r="79" spans="1:8">
      <c r="A79" t="str">
        <f>HYPERLINK("#Clientes!A14","C05156")</f>
        <v>C05156</v>
      </c>
      <c r="B79" t="s">
        <v>471</v>
      </c>
      <c r="C79" t="s">
        <v>555</v>
      </c>
      <c r="D79" t="s">
        <v>131</v>
      </c>
      <c r="E79" t="s">
        <v>134</v>
      </c>
      <c r="F79" t="s">
        <v>133</v>
      </c>
      <c r="G79" t="s">
        <v>42</v>
      </c>
    </row>
    <row r="80" spans="1:8">
      <c r="A80" t="str">
        <f>HYPERLINK("#Clientes!A14","C05156")</f>
        <v>C05156</v>
      </c>
      <c r="B80" t="s">
        <v>474</v>
      </c>
      <c r="C80" t="s">
        <v>555</v>
      </c>
      <c r="D80" t="s">
        <v>131</v>
      </c>
      <c r="E80" t="s">
        <v>134</v>
      </c>
      <c r="F80" t="s">
        <v>133</v>
      </c>
      <c r="G80" t="s">
        <v>42</v>
      </c>
    </row>
    <row r="81" spans="1:8">
      <c r="A81" t="str">
        <f>HYPERLINK("#Clientes!A14","C05156")</f>
        <v>C05156</v>
      </c>
      <c r="B81" t="s">
        <v>475</v>
      </c>
      <c r="C81" t="s">
        <v>555</v>
      </c>
      <c r="D81" t="s">
        <v>131</v>
      </c>
      <c r="E81" t="s">
        <v>134</v>
      </c>
      <c r="F81" t="s">
        <v>133</v>
      </c>
      <c r="G81" t="s">
        <v>42</v>
      </c>
    </row>
    <row r="82" spans="1:8">
      <c r="A82" t="str">
        <f>HYPERLINK("#Clientes!A14","C05156")</f>
        <v>C05156</v>
      </c>
      <c r="B82" t="s">
        <v>476</v>
      </c>
      <c r="C82" t="s">
        <v>131</v>
      </c>
      <c r="D82" t="s">
        <v>131</v>
      </c>
      <c r="E82" t="s">
        <v>134</v>
      </c>
      <c r="F82" t="s">
        <v>133</v>
      </c>
      <c r="G82" t="s">
        <v>42</v>
      </c>
    </row>
    <row r="83" spans="1:8">
      <c r="A83" t="str">
        <f>HYPERLINK("#Clientes!A14","C05156")</f>
        <v>C05156</v>
      </c>
      <c r="B83" t="s">
        <v>477</v>
      </c>
      <c r="C83" t="s">
        <v>555</v>
      </c>
      <c r="D83" t="s">
        <v>131</v>
      </c>
      <c r="E83" t="s">
        <v>134</v>
      </c>
      <c r="F83" t="s">
        <v>133</v>
      </c>
      <c r="G83" t="s">
        <v>42</v>
      </c>
    </row>
    <row r="84" spans="1:8">
      <c r="A84" t="str">
        <f>HYPERLINK("#Clientes!A14","C05156")</f>
        <v>C05156</v>
      </c>
      <c r="B84" t="s">
        <v>478</v>
      </c>
      <c r="C84" t="s">
        <v>555</v>
      </c>
      <c r="D84" t="s">
        <v>131</v>
      </c>
      <c r="E84" t="s">
        <v>134</v>
      </c>
      <c r="F84" t="s">
        <v>133</v>
      </c>
      <c r="G84" t="s">
        <v>42</v>
      </c>
    </row>
    <row r="85" spans="1:8">
      <c r="A85" t="str">
        <f>HYPERLINK("#Clientes!A14","C05156")</f>
        <v>C05156</v>
      </c>
      <c r="B85" t="s">
        <v>479</v>
      </c>
      <c r="C85" t="s">
        <v>555</v>
      </c>
      <c r="D85" t="s">
        <v>131</v>
      </c>
      <c r="E85" t="s">
        <v>134</v>
      </c>
      <c r="F85" t="s">
        <v>133</v>
      </c>
      <c r="G85" t="s">
        <v>42</v>
      </c>
    </row>
    <row r="86" spans="1:8">
      <c r="A86" t="str">
        <f>HYPERLINK("#Clientes!A15","Villegas Editores")</f>
        <v>Villegas Editores</v>
      </c>
      <c r="B86" t="s">
        <v>471</v>
      </c>
      <c r="C86" t="s">
        <v>556</v>
      </c>
      <c r="D86" t="s">
        <v>557</v>
      </c>
      <c r="E86" t="s">
        <v>558</v>
      </c>
      <c r="F86" t="s">
        <v>559</v>
      </c>
      <c r="G86" t="s">
        <v>42</v>
      </c>
    </row>
    <row r="87" spans="1:8">
      <c r="A87" t="str">
        <f>HYPERLINK("#Clientes!A15","Villegas Editores")</f>
        <v>Villegas Editores</v>
      </c>
      <c r="B87" t="s">
        <v>474</v>
      </c>
      <c r="C87" t="s">
        <v>560</v>
      </c>
      <c r="D87" t="s">
        <v>561</v>
      </c>
      <c r="E87" t="s">
        <v>340</v>
      </c>
      <c r="F87" t="s">
        <v>339</v>
      </c>
      <c r="G87" t="s">
        <v>42</v>
      </c>
    </row>
    <row r="88" spans="1:8">
      <c r="A88" t="str">
        <f>HYPERLINK("#Clientes!A15","Villegas Editores")</f>
        <v>Villegas Editores</v>
      </c>
      <c r="B88" t="s">
        <v>475</v>
      </c>
      <c r="C88" t="s">
        <v>562</v>
      </c>
      <c r="D88" t="s">
        <v>253</v>
      </c>
      <c r="E88" t="s">
        <v>563</v>
      </c>
      <c r="F88" t="s">
        <v>339</v>
      </c>
      <c r="G88" t="s">
        <v>42</v>
      </c>
    </row>
    <row r="89" spans="1:8">
      <c r="A89" t="str">
        <f>HYPERLINK("#Clientes!A15","Villegas Editores")</f>
        <v>Villegas Editores</v>
      </c>
      <c r="B89" t="s">
        <v>476</v>
      </c>
      <c r="C89" t="s">
        <v>556</v>
      </c>
      <c r="D89" t="s">
        <v>557</v>
      </c>
      <c r="E89" t="s">
        <v>558</v>
      </c>
      <c r="F89" t="s">
        <v>559</v>
      </c>
      <c r="G89" t="s">
        <v>42</v>
      </c>
    </row>
    <row r="90" spans="1:8">
      <c r="A90" t="str">
        <f>HYPERLINK("#Clientes!A15","Villegas Editores")</f>
        <v>Villegas Editores</v>
      </c>
      <c r="B90" t="s">
        <v>477</v>
      </c>
      <c r="C90" t="s">
        <v>564</v>
      </c>
      <c r="D90" t="s">
        <v>565</v>
      </c>
      <c r="E90" t="s">
        <v>566</v>
      </c>
      <c r="F90" t="s">
        <v>559</v>
      </c>
      <c r="G90" t="s">
        <v>42</v>
      </c>
    </row>
    <row r="91" spans="1:8">
      <c r="A91" t="str">
        <f>HYPERLINK("#Clientes!A15","Villegas Editores")</f>
        <v>Villegas Editores</v>
      </c>
      <c r="B91" t="s">
        <v>478</v>
      </c>
      <c r="C91" t="s">
        <v>567</v>
      </c>
      <c r="D91" t="s">
        <v>568</v>
      </c>
      <c r="E91" t="s">
        <v>569</v>
      </c>
      <c r="F91" t="s">
        <v>559</v>
      </c>
      <c r="G91" t="s">
        <v>42</v>
      </c>
    </row>
    <row r="92" spans="1:8">
      <c r="A92" t="str">
        <f>HYPERLINK("#Clientes!A15","Villegas Editores")</f>
        <v>Villegas Editores</v>
      </c>
      <c r="B92" t="s">
        <v>479</v>
      </c>
      <c r="C92" t="s">
        <v>564</v>
      </c>
      <c r="D92" t="s">
        <v>565</v>
      </c>
      <c r="E92" t="s">
        <v>570</v>
      </c>
      <c r="F92"/>
      <c r="G92" t="s">
        <v>42</v>
      </c>
    </row>
    <row r="93" spans="1:8">
      <c r="A93" t="str">
        <f>HYPERLINK("#Clientes!A16","Casa Tomada Libros y Café")</f>
        <v>Casa Tomada Libros y Café</v>
      </c>
      <c r="B93" t="s">
        <v>471</v>
      </c>
      <c r="C93" t="s">
        <v>571</v>
      </c>
      <c r="D93" t="s">
        <v>572</v>
      </c>
      <c r="E93" t="s">
        <v>352</v>
      </c>
      <c r="F93" t="s">
        <v>351</v>
      </c>
      <c r="G93" t="s">
        <v>42</v>
      </c>
    </row>
    <row r="94" spans="1:8">
      <c r="A94" t="str">
        <f>HYPERLINK("#Clientes!A16","Casa Tomada Libros y Café")</f>
        <v>Casa Tomada Libros y Café</v>
      </c>
      <c r="B94" t="s">
        <v>474</v>
      </c>
      <c r="C94" t="s">
        <v>573</v>
      </c>
      <c r="D94" t="s">
        <v>574</v>
      </c>
      <c r="E94" t="s">
        <v>352</v>
      </c>
      <c r="F94" t="s">
        <v>351</v>
      </c>
      <c r="G94" t="s">
        <v>42</v>
      </c>
    </row>
    <row r="95" spans="1:8">
      <c r="A95" t="str">
        <f>HYPERLINK("#Clientes!A16","Casa Tomada Libros y Café")</f>
        <v>Casa Tomada Libros y Café</v>
      </c>
      <c r="B95" t="s">
        <v>475</v>
      </c>
      <c r="C95" t="s">
        <v>571</v>
      </c>
      <c r="D95" t="s">
        <v>572</v>
      </c>
      <c r="E95" t="s">
        <v>352</v>
      </c>
      <c r="F95" t="s">
        <v>351</v>
      </c>
      <c r="G95" t="s">
        <v>42</v>
      </c>
    </row>
    <row r="96" spans="1:8">
      <c r="A96" t="str">
        <f>HYPERLINK("#Clientes!A16","Casa Tomada Libros y Café")</f>
        <v>Casa Tomada Libros y Café</v>
      </c>
      <c r="B96" t="s">
        <v>476</v>
      </c>
      <c r="C96" t="s">
        <v>575</v>
      </c>
      <c r="D96" t="s">
        <v>576</v>
      </c>
      <c r="E96" t="s">
        <v>577</v>
      </c>
      <c r="F96" t="s">
        <v>351</v>
      </c>
      <c r="G96" t="s">
        <v>52</v>
      </c>
    </row>
    <row r="97" spans="1:8">
      <c r="A97" t="str">
        <f>HYPERLINK("#Clientes!A16","Casa Tomada Libros y Café")</f>
        <v>Casa Tomada Libros y Café</v>
      </c>
      <c r="B97" t="s">
        <v>477</v>
      </c>
      <c r="C97" t="s">
        <v>578</v>
      </c>
      <c r="D97" t="s">
        <v>579</v>
      </c>
      <c r="E97" t="s">
        <v>580</v>
      </c>
      <c r="F97" t="s">
        <v>581</v>
      </c>
      <c r="G97" t="s">
        <v>52</v>
      </c>
    </row>
    <row r="98" spans="1:8">
      <c r="A98" t="str">
        <f>HYPERLINK("#Clientes!A16","Casa Tomada Libros y Café")</f>
        <v>Casa Tomada Libros y Café</v>
      </c>
      <c r="B98" t="s">
        <v>478</v>
      </c>
      <c r="C98" t="s">
        <v>578</v>
      </c>
      <c r="D98" t="s">
        <v>582</v>
      </c>
      <c r="E98" t="s">
        <v>352</v>
      </c>
      <c r="F98" t="s">
        <v>581</v>
      </c>
      <c r="G98" t="s">
        <v>42</v>
      </c>
    </row>
    <row r="99" spans="1:8">
      <c r="A99" t="str">
        <f>HYPERLINK("#Clientes!A16","Casa Tomada Libros y Café")</f>
        <v>Casa Tomada Libros y Café</v>
      </c>
      <c r="B99" t="s">
        <v>479</v>
      </c>
      <c r="C99" t="s">
        <v>571</v>
      </c>
      <c r="D99" t="s">
        <v>572</v>
      </c>
      <c r="E99" t="s">
        <v>352</v>
      </c>
      <c r="F99" t="s">
        <v>351</v>
      </c>
      <c r="G99" t="s">
        <v>42</v>
      </c>
    </row>
    <row r="100" spans="1:8">
      <c r="A100" t="str">
        <f>HYPERLINK("#Clientes!A17","SANTIAGO AGUIRRE")</f>
        <v>SANTIAGO AGUIRRE</v>
      </c>
      <c r="B100" t="s">
        <v>471</v>
      </c>
      <c r="C100" t="s">
        <v>151</v>
      </c>
      <c r="D100" t="s">
        <v>152</v>
      </c>
      <c r="E100" t="s">
        <v>157</v>
      </c>
      <c r="F100">
        <v>3103349621</v>
      </c>
      <c r="G100" t="s">
        <v>42</v>
      </c>
    </row>
    <row r="101" spans="1:8">
      <c r="A101" t="str">
        <f>HYPERLINK("#Clientes!A17","SANTIAGO AGUIRRE")</f>
        <v>SANTIAGO AGUIRRE</v>
      </c>
      <c r="B101" t="s">
        <v>474</v>
      </c>
      <c r="C101" t="s">
        <v>583</v>
      </c>
      <c r="D101" t="s">
        <v>584</v>
      </c>
      <c r="E101" t="s">
        <v>585</v>
      </c>
      <c r="F101">
        <v>3123862952</v>
      </c>
      <c r="G101" t="s">
        <v>42</v>
      </c>
    </row>
    <row r="102" spans="1:8">
      <c r="A102" t="str">
        <f>HYPERLINK("#Clientes!A17","SANTIAGO AGUIRRE")</f>
        <v>SANTIAGO AGUIRRE</v>
      </c>
      <c r="B102" t="s">
        <v>475</v>
      </c>
      <c r="C102" t="s">
        <v>304</v>
      </c>
      <c r="D102" t="s">
        <v>456</v>
      </c>
      <c r="E102" t="s">
        <v>585</v>
      </c>
      <c r="F102">
        <v>3123862952</v>
      </c>
      <c r="G102" t="s">
        <v>42</v>
      </c>
    </row>
    <row r="103" spans="1:8">
      <c r="A103" t="str">
        <f>HYPERLINK("#Clientes!A17","SANTIAGO AGUIRRE")</f>
        <v>SANTIAGO AGUIRRE</v>
      </c>
      <c r="B103" t="s">
        <v>476</v>
      </c>
      <c r="C103" t="s">
        <v>484</v>
      </c>
      <c r="D103" t="s">
        <v>586</v>
      </c>
      <c r="E103" t="s">
        <v>157</v>
      </c>
      <c r="F103">
        <v>3103349621</v>
      </c>
      <c r="G103" t="s">
        <v>42</v>
      </c>
    </row>
    <row r="104" spans="1:8">
      <c r="A104" t="str">
        <f>HYPERLINK("#Clientes!A17","SANTIAGO AGUIRRE")</f>
        <v>SANTIAGO AGUIRRE</v>
      </c>
      <c r="B104" t="s">
        <v>477</v>
      </c>
      <c r="C104" t="s">
        <v>484</v>
      </c>
      <c r="D104" t="s">
        <v>586</v>
      </c>
      <c r="E104" t="s">
        <v>157</v>
      </c>
      <c r="F104">
        <v>3103349621</v>
      </c>
      <c r="G104" t="s">
        <v>42</v>
      </c>
    </row>
    <row r="105" spans="1:8">
      <c r="A105" t="str">
        <f>HYPERLINK("#Clientes!A17","SANTIAGO AGUIRRE")</f>
        <v>SANTIAGO AGUIRRE</v>
      </c>
      <c r="B105" t="s">
        <v>478</v>
      </c>
      <c r="C105" t="s">
        <v>484</v>
      </c>
      <c r="D105" t="s">
        <v>586</v>
      </c>
      <c r="E105" t="s">
        <v>157</v>
      </c>
      <c r="F105">
        <v>3103349621</v>
      </c>
      <c r="G105" t="s">
        <v>42</v>
      </c>
    </row>
    <row r="106" spans="1:8">
      <c r="A106" t="str">
        <f>HYPERLINK("#Clientes!A17","SANTIAGO AGUIRRE")</f>
        <v>SANTIAGO AGUIRRE</v>
      </c>
      <c r="B106" t="s">
        <v>479</v>
      </c>
      <c r="C106" t="s">
        <v>304</v>
      </c>
      <c r="D106" t="s">
        <v>456</v>
      </c>
      <c r="E106" t="s">
        <v>585</v>
      </c>
      <c r="F106">
        <v>3123862952</v>
      </c>
      <c r="G106" t="s">
        <v>42</v>
      </c>
    </row>
    <row r="107" spans="1:8">
      <c r="A107" t="str">
        <f>HYPERLINK("#Clientes!A18","Prólogo libros")</f>
        <v>Prólogo libros</v>
      </c>
      <c r="B107" t="s">
        <v>471</v>
      </c>
      <c r="C107" t="s">
        <v>372</v>
      </c>
      <c r="D107" t="s">
        <v>373</v>
      </c>
      <c r="E107" t="s">
        <v>587</v>
      </c>
      <c r="F107" t="s">
        <v>376</v>
      </c>
      <c r="G107" t="s">
        <v>42</v>
      </c>
    </row>
    <row r="108" spans="1:8">
      <c r="A108" t="str">
        <f>HYPERLINK("#Clientes!A18","Prólogo libros")</f>
        <v>Prólogo libros</v>
      </c>
      <c r="B108" t="s">
        <v>474</v>
      </c>
      <c r="C108" t="s">
        <v>372</v>
      </c>
      <c r="D108" t="s">
        <v>373</v>
      </c>
      <c r="E108" t="s">
        <v>587</v>
      </c>
      <c r="F108" t="s">
        <v>376</v>
      </c>
      <c r="G108" t="s">
        <v>42</v>
      </c>
    </row>
    <row r="109" spans="1:8">
      <c r="A109" t="str">
        <f>HYPERLINK("#Clientes!A18","Prólogo libros")</f>
        <v>Prólogo libros</v>
      </c>
      <c r="B109" t="s">
        <v>475</v>
      </c>
      <c r="C109" t="s">
        <v>372</v>
      </c>
      <c r="D109" t="s">
        <v>373</v>
      </c>
      <c r="E109" t="s">
        <v>587</v>
      </c>
      <c r="F109" t="s">
        <v>376</v>
      </c>
      <c r="G109" t="s">
        <v>42</v>
      </c>
    </row>
    <row r="110" spans="1:8">
      <c r="A110" t="str">
        <f>HYPERLINK("#Clientes!A18","Prólogo libros")</f>
        <v>Prólogo libros</v>
      </c>
      <c r="B110" t="s">
        <v>476</v>
      </c>
      <c r="C110" t="s">
        <v>588</v>
      </c>
      <c r="D110" t="s">
        <v>589</v>
      </c>
      <c r="E110" t="s">
        <v>590</v>
      </c>
      <c r="F110">
        <v>3115047428</v>
      </c>
      <c r="G110" t="s">
        <v>42</v>
      </c>
    </row>
    <row r="111" spans="1:8">
      <c r="A111" t="str">
        <f>HYPERLINK("#Clientes!A18","Prólogo libros")</f>
        <v>Prólogo libros</v>
      </c>
      <c r="B111" t="s">
        <v>477</v>
      </c>
      <c r="C111" t="s">
        <v>372</v>
      </c>
      <c r="D111" t="s">
        <v>373</v>
      </c>
      <c r="E111" t="s">
        <v>587</v>
      </c>
      <c r="F111" t="s">
        <v>376</v>
      </c>
      <c r="G111" t="s">
        <v>42</v>
      </c>
    </row>
    <row r="112" spans="1:8">
      <c r="A112" t="str">
        <f>HYPERLINK("#Clientes!A18","Prólogo libros")</f>
        <v>Prólogo libros</v>
      </c>
      <c r="B112" t="s">
        <v>478</v>
      </c>
      <c r="C112" t="s">
        <v>372</v>
      </c>
      <c r="D112" t="s">
        <v>373</v>
      </c>
      <c r="E112" t="s">
        <v>587</v>
      </c>
      <c r="F112" t="s">
        <v>376</v>
      </c>
      <c r="G112" t="s">
        <v>42</v>
      </c>
    </row>
    <row r="113" spans="1:8">
      <c r="A113" t="str">
        <f>HYPERLINK("#Clientes!A18","Prólogo libros")</f>
        <v>Prólogo libros</v>
      </c>
      <c r="B113" t="s">
        <v>479</v>
      </c>
      <c r="C113" t="s">
        <v>372</v>
      </c>
      <c r="D113" t="s">
        <v>373</v>
      </c>
      <c r="E113" t="s">
        <v>587</v>
      </c>
      <c r="F113" t="s">
        <v>376</v>
      </c>
      <c r="G113" t="s">
        <v>42</v>
      </c>
    </row>
    <row r="114" spans="1:8">
      <c r="A114" t="str">
        <f>HYPERLINK("#Clientes!A19","EL ARCANO LIBRERIA")</f>
        <v>EL ARCANO LIBRERIA</v>
      </c>
      <c r="B114" t="s">
        <v>471</v>
      </c>
      <c r="C114" t="s">
        <v>591</v>
      </c>
      <c r="D114" t="s">
        <v>592</v>
      </c>
      <c r="E114" t="s">
        <v>593</v>
      </c>
      <c r="F114" t="s">
        <v>594</v>
      </c>
      <c r="G114" t="s">
        <v>42</v>
      </c>
    </row>
    <row r="115" spans="1:8">
      <c r="A115" t="str">
        <f>HYPERLINK("#Clientes!A19","EL ARCANO LIBRERIA")</f>
        <v>EL ARCANO LIBRERIA</v>
      </c>
      <c r="B115" t="s">
        <v>474</v>
      </c>
      <c r="C115" t="s">
        <v>341</v>
      </c>
      <c r="D115" t="s">
        <v>595</v>
      </c>
      <c r="E115" t="s">
        <v>346</v>
      </c>
      <c r="F115" t="s">
        <v>345</v>
      </c>
      <c r="G115" t="s">
        <v>42</v>
      </c>
    </row>
    <row r="116" spans="1:8">
      <c r="A116" t="str">
        <f>HYPERLINK("#Clientes!A19","EL ARCANO LIBRERIA")</f>
        <v>EL ARCANO LIBRERIA</v>
      </c>
      <c r="B116" t="s">
        <v>475</v>
      </c>
      <c r="C116" t="s">
        <v>596</v>
      </c>
      <c r="D116" t="s">
        <v>597</v>
      </c>
      <c r="E116" t="s">
        <v>598</v>
      </c>
      <c r="F116" t="s">
        <v>345</v>
      </c>
      <c r="G116" t="s">
        <v>42</v>
      </c>
    </row>
    <row r="117" spans="1:8">
      <c r="A117" t="str">
        <f>HYPERLINK("#Clientes!A19","EL ARCANO LIBRERIA")</f>
        <v>EL ARCANO LIBRERIA</v>
      </c>
      <c r="B117" t="s">
        <v>476</v>
      </c>
      <c r="C117" t="s">
        <v>599</v>
      </c>
      <c r="D117" t="s">
        <v>600</v>
      </c>
      <c r="E117" t="s">
        <v>601</v>
      </c>
      <c r="F117" t="s">
        <v>345</v>
      </c>
      <c r="G117" t="s">
        <v>42</v>
      </c>
    </row>
    <row r="118" spans="1:8">
      <c r="A118" t="str">
        <f>HYPERLINK("#Clientes!A19","EL ARCANO LIBRERIA")</f>
        <v>EL ARCANO LIBRERIA</v>
      </c>
      <c r="B118" t="s">
        <v>477</v>
      </c>
      <c r="C118" t="s">
        <v>599</v>
      </c>
      <c r="D118" t="s">
        <v>600</v>
      </c>
      <c r="E118" t="s">
        <v>601</v>
      </c>
      <c r="F118" t="s">
        <v>345</v>
      </c>
      <c r="G118" t="s">
        <v>42</v>
      </c>
    </row>
    <row r="119" spans="1:8">
      <c r="A119" t="str">
        <f>HYPERLINK("#Clientes!A19","EL ARCANO LIBRERIA")</f>
        <v>EL ARCANO LIBRERIA</v>
      </c>
      <c r="B119" t="s">
        <v>478</v>
      </c>
      <c r="C119" t="s">
        <v>341</v>
      </c>
      <c r="D119" t="s">
        <v>595</v>
      </c>
      <c r="E119" t="s">
        <v>346</v>
      </c>
      <c r="F119" t="s">
        <v>345</v>
      </c>
      <c r="G119" t="s">
        <v>42</v>
      </c>
    </row>
    <row r="120" spans="1:8">
      <c r="A120" t="str">
        <f>HYPERLINK("#Clientes!A19","EL ARCANO LIBRERIA")</f>
        <v>EL ARCANO LIBRERIA</v>
      </c>
      <c r="B120" t="s">
        <v>479</v>
      </c>
      <c r="C120" t="s">
        <v>591</v>
      </c>
      <c r="D120" t="s">
        <v>592</v>
      </c>
      <c r="E120" t="s">
        <v>593</v>
      </c>
      <c r="F120" t="s">
        <v>594</v>
      </c>
      <c r="G120" t="s">
        <v>42</v>
      </c>
    </row>
    <row r="121" spans="1:8">
      <c r="A121" t="str">
        <f>HYPERLINK("#Clientes!A20","La Valija de fuego")</f>
        <v>La Valija de fuego</v>
      </c>
      <c r="B121" t="s">
        <v>471</v>
      </c>
      <c r="C121" t="s">
        <v>602</v>
      </c>
      <c r="D121" t="s">
        <v>603</v>
      </c>
      <c r="E121" t="s">
        <v>604</v>
      </c>
      <c r="F121" t="s">
        <v>605</v>
      </c>
      <c r="G121" t="s">
        <v>42</v>
      </c>
    </row>
    <row r="122" spans="1:8">
      <c r="A122" t="str">
        <f>HYPERLINK("#Clientes!A20","La Valija de fuego")</f>
        <v>La Valija de fuego</v>
      </c>
      <c r="B122" t="s">
        <v>474</v>
      </c>
      <c r="C122" t="s">
        <v>454</v>
      </c>
      <c r="D122" t="s">
        <v>456</v>
      </c>
      <c r="E122" t="s">
        <v>460</v>
      </c>
      <c r="F122" t="s">
        <v>605</v>
      </c>
      <c r="G122" t="s">
        <v>42</v>
      </c>
    </row>
    <row r="123" spans="1:8">
      <c r="A123" t="str">
        <f>HYPERLINK("#Clientes!A20","La Valija de fuego")</f>
        <v>La Valija de fuego</v>
      </c>
      <c r="B123" t="s">
        <v>475</v>
      </c>
      <c r="C123" t="s">
        <v>484</v>
      </c>
      <c r="D123" t="s">
        <v>606</v>
      </c>
      <c r="E123" t="s">
        <v>604</v>
      </c>
      <c r="F123" t="s">
        <v>605</v>
      </c>
      <c r="G123" t="s">
        <v>42</v>
      </c>
    </row>
    <row r="124" spans="1:8">
      <c r="A124" t="str">
        <f>HYPERLINK("#Clientes!A20","La Valija de fuego")</f>
        <v>La Valija de fuego</v>
      </c>
      <c r="B124" t="s">
        <v>476</v>
      </c>
      <c r="C124" t="s">
        <v>607</v>
      </c>
      <c r="D124" t="s">
        <v>608</v>
      </c>
      <c r="E124" t="s">
        <v>609</v>
      </c>
      <c r="F124" t="s">
        <v>605</v>
      </c>
      <c r="G124" t="s">
        <v>52</v>
      </c>
    </row>
    <row r="125" spans="1:8">
      <c r="A125" t="str">
        <f>HYPERLINK("#Clientes!A20","La Valija de fuego")</f>
        <v>La Valija de fuego</v>
      </c>
      <c r="B125" t="s">
        <v>477</v>
      </c>
      <c r="C125" t="s">
        <v>610</v>
      </c>
      <c r="D125" t="s">
        <v>611</v>
      </c>
      <c r="E125" t="s">
        <v>604</v>
      </c>
      <c r="F125" t="s">
        <v>605</v>
      </c>
      <c r="G125" t="s">
        <v>52</v>
      </c>
    </row>
    <row r="126" spans="1:8">
      <c r="A126" t="str">
        <f>HYPERLINK("#Clientes!A20","La Valija de fuego")</f>
        <v>La Valija de fuego</v>
      </c>
      <c r="B126" t="s">
        <v>478</v>
      </c>
      <c r="C126" t="s">
        <v>610</v>
      </c>
      <c r="D126" t="s">
        <v>611</v>
      </c>
      <c r="E126" t="s">
        <v>604</v>
      </c>
      <c r="F126" t="s">
        <v>605</v>
      </c>
      <c r="G126" t="s">
        <v>52</v>
      </c>
    </row>
    <row r="127" spans="1:8">
      <c r="A127" t="str">
        <f>HYPERLINK("#Clientes!A20","La Valija de fuego")</f>
        <v>La Valija de fuego</v>
      </c>
      <c r="B127" t="s">
        <v>479</v>
      </c>
      <c r="C127" t="s">
        <v>612</v>
      </c>
      <c r="D127" t="s">
        <v>613</v>
      </c>
      <c r="E127" t="s">
        <v>604</v>
      </c>
      <c r="F127" t="s">
        <v>605</v>
      </c>
      <c r="G127" t="s">
        <v>52</v>
      </c>
    </row>
    <row r="128" spans="1:8">
      <c r="A128" t="str">
        <f>HYPERLINK("#Clientes!A21","Andes Libreria Com")</f>
        <v>Andes Libreria Com</v>
      </c>
      <c r="B128" t="s">
        <v>471</v>
      </c>
      <c r="C128" t="s">
        <v>390</v>
      </c>
      <c r="D128" t="s">
        <v>396</v>
      </c>
      <c r="E128" t="s">
        <v>614</v>
      </c>
      <c r="F128" t="s">
        <v>399</v>
      </c>
      <c r="G128" t="s">
        <v>42</v>
      </c>
    </row>
    <row r="129" spans="1:8">
      <c r="A129" t="str">
        <f>HYPERLINK("#Clientes!A21","Andes Libreria Com")</f>
        <v>Andes Libreria Com</v>
      </c>
      <c r="B129" t="s">
        <v>474</v>
      </c>
      <c r="C129" t="s">
        <v>390</v>
      </c>
      <c r="D129" t="s">
        <v>396</v>
      </c>
      <c r="E129" t="s">
        <v>614</v>
      </c>
      <c r="F129" t="s">
        <v>399</v>
      </c>
      <c r="G129" t="s">
        <v>42</v>
      </c>
    </row>
    <row r="130" spans="1:8">
      <c r="A130" t="str">
        <f>HYPERLINK("#Clientes!A21","Andes Libreria Com")</f>
        <v>Andes Libreria Com</v>
      </c>
      <c r="B130" t="s">
        <v>475</v>
      </c>
      <c r="C130" t="s">
        <v>390</v>
      </c>
      <c r="D130" t="s">
        <v>396</v>
      </c>
      <c r="E130" t="s">
        <v>614</v>
      </c>
      <c r="F130" t="s">
        <v>399</v>
      </c>
      <c r="G130" t="s">
        <v>42</v>
      </c>
    </row>
    <row r="131" spans="1:8">
      <c r="A131" t="str">
        <f>HYPERLINK("#Clientes!A21","Andes Libreria Com")</f>
        <v>Andes Libreria Com</v>
      </c>
      <c r="B131" t="s">
        <v>476</v>
      </c>
      <c r="C131" t="s">
        <v>390</v>
      </c>
      <c r="D131" t="s">
        <v>396</v>
      </c>
      <c r="E131" t="s">
        <v>614</v>
      </c>
      <c r="F131" t="s">
        <v>399</v>
      </c>
      <c r="G131" t="s">
        <v>42</v>
      </c>
    </row>
    <row r="132" spans="1:8">
      <c r="A132" t="str">
        <f>HYPERLINK("#Clientes!A21","Andes Libreria Com")</f>
        <v>Andes Libreria Com</v>
      </c>
      <c r="B132" t="s">
        <v>477</v>
      </c>
      <c r="C132" t="s">
        <v>390</v>
      </c>
      <c r="D132" t="s">
        <v>396</v>
      </c>
      <c r="E132" t="s">
        <v>614</v>
      </c>
      <c r="F132" t="s">
        <v>399</v>
      </c>
      <c r="G132" t="s">
        <v>42</v>
      </c>
    </row>
    <row r="133" spans="1:8">
      <c r="A133" t="str">
        <f>HYPERLINK("#Clientes!A21","Andes Libreria Com")</f>
        <v>Andes Libreria Com</v>
      </c>
      <c r="B133" t="s">
        <v>478</v>
      </c>
      <c r="C133" t="s">
        <v>390</v>
      </c>
      <c r="D133" t="s">
        <v>396</v>
      </c>
      <c r="E133" t="s">
        <v>614</v>
      </c>
      <c r="F133" t="s">
        <v>399</v>
      </c>
      <c r="G133" t="s">
        <v>42</v>
      </c>
    </row>
    <row r="134" spans="1:8">
      <c r="A134" t="str">
        <f>HYPERLINK("#Clientes!A21","Andes Libreria Com")</f>
        <v>Andes Libreria Com</v>
      </c>
      <c r="B134" t="s">
        <v>479</v>
      </c>
      <c r="C134" t="s">
        <v>390</v>
      </c>
      <c r="D134" t="s">
        <v>396</v>
      </c>
      <c r="E134" t="s">
        <v>614</v>
      </c>
      <c r="F134" t="s">
        <v>399</v>
      </c>
      <c r="G134" t="s">
        <v>42</v>
      </c>
    </row>
    <row r="135" spans="1:8">
      <c r="A135" t="str">
        <f>HYPERLINK("#Clientes!A22","TIENDA TEATRAL")</f>
        <v>TIENDA TEATRAL</v>
      </c>
      <c r="B135" t="s">
        <v>471</v>
      </c>
      <c r="C135" t="s">
        <v>435</v>
      </c>
      <c r="D135" t="s">
        <v>436</v>
      </c>
      <c r="E135" t="s">
        <v>440</v>
      </c>
      <c r="F135" t="s">
        <v>439</v>
      </c>
      <c r="G135" t="s">
        <v>42</v>
      </c>
    </row>
    <row r="136" spans="1:8">
      <c r="A136" t="str">
        <f>HYPERLINK("#Clientes!A22","TIENDA TEATRAL")</f>
        <v>TIENDA TEATRAL</v>
      </c>
      <c r="B136" t="s">
        <v>474</v>
      </c>
      <c r="C136" t="s">
        <v>435</v>
      </c>
      <c r="D136" t="s">
        <v>436</v>
      </c>
      <c r="E136" t="s">
        <v>440</v>
      </c>
      <c r="F136" t="s">
        <v>439</v>
      </c>
      <c r="G136" t="s">
        <v>42</v>
      </c>
    </row>
    <row r="137" spans="1:8">
      <c r="A137" t="str">
        <f>HYPERLINK("#Clientes!A22","TIENDA TEATRAL")</f>
        <v>TIENDA TEATRAL</v>
      </c>
      <c r="B137" t="s">
        <v>475</v>
      </c>
      <c r="C137" t="s">
        <v>435</v>
      </c>
      <c r="D137" t="s">
        <v>436</v>
      </c>
      <c r="E137" t="s">
        <v>440</v>
      </c>
      <c r="F137" t="s">
        <v>439</v>
      </c>
      <c r="G137" t="s">
        <v>42</v>
      </c>
    </row>
    <row r="138" spans="1:8">
      <c r="A138" t="str">
        <f>HYPERLINK("#Clientes!A22","TIENDA TEATRAL")</f>
        <v>TIENDA TEATRAL</v>
      </c>
      <c r="B138" t="s">
        <v>476</v>
      </c>
      <c r="C138" t="s">
        <v>435</v>
      </c>
      <c r="D138" t="s">
        <v>436</v>
      </c>
      <c r="E138" t="s">
        <v>440</v>
      </c>
      <c r="F138" t="s">
        <v>439</v>
      </c>
      <c r="G138" t="s">
        <v>42</v>
      </c>
    </row>
    <row r="139" spans="1:8">
      <c r="A139" t="str">
        <f>HYPERLINK("#Clientes!A22","TIENDA TEATRAL")</f>
        <v>TIENDA TEATRAL</v>
      </c>
      <c r="B139" t="s">
        <v>477</v>
      </c>
      <c r="C139" t="s">
        <v>615</v>
      </c>
      <c r="D139" t="s">
        <v>616</v>
      </c>
      <c r="E139" t="s">
        <v>617</v>
      </c>
      <c r="F139" t="s">
        <v>439</v>
      </c>
      <c r="G139" t="s">
        <v>42</v>
      </c>
    </row>
    <row r="140" spans="1:8">
      <c r="A140" t="str">
        <f>HYPERLINK("#Clientes!A22","TIENDA TEATRAL")</f>
        <v>TIENDA TEATRAL</v>
      </c>
      <c r="B140" t="s">
        <v>478</v>
      </c>
      <c r="C140" t="s">
        <v>435</v>
      </c>
      <c r="D140" t="s">
        <v>436</v>
      </c>
      <c r="E140" t="s">
        <v>440</v>
      </c>
      <c r="F140" t="s">
        <v>439</v>
      </c>
      <c r="G140" t="s">
        <v>42</v>
      </c>
    </row>
    <row r="141" spans="1:8">
      <c r="A141" t="str">
        <f>HYPERLINK("#Clientes!A22","TIENDA TEATRAL")</f>
        <v>TIENDA TEATRAL</v>
      </c>
      <c r="B141" t="s">
        <v>479</v>
      </c>
      <c r="C141" t="s">
        <v>618</v>
      </c>
      <c r="D141" t="s">
        <v>619</v>
      </c>
      <c r="E141" t="s">
        <v>620</v>
      </c>
      <c r="F141" t="s">
        <v>439</v>
      </c>
      <c r="G141" t="s">
        <v>42</v>
      </c>
    </row>
    <row r="142" spans="1:8">
      <c r="A142" t="str">
        <f>HYPERLINK("#Clientes!A23","LIBRERIAS WILBORADA 1047 SAS")</f>
        <v>LIBRERIAS WILBORADA 1047 SAS</v>
      </c>
      <c r="B142" t="s">
        <v>471</v>
      </c>
      <c r="C142" t="s">
        <v>621</v>
      </c>
      <c r="D142" t="s">
        <v>622</v>
      </c>
      <c r="E142" t="s">
        <v>623</v>
      </c>
      <c r="F142">
        <v>3106254102</v>
      </c>
      <c r="G142" t="s">
        <v>42</v>
      </c>
    </row>
    <row r="143" spans="1:8">
      <c r="A143" t="str">
        <f>HYPERLINK("#Clientes!A23","LIBRERIAS WILBORADA 1047 SAS")</f>
        <v>LIBRERIAS WILBORADA 1047 SAS</v>
      </c>
      <c r="B143" t="s">
        <v>474</v>
      </c>
      <c r="C143" t="s">
        <v>624</v>
      </c>
      <c r="D143" t="s">
        <v>625</v>
      </c>
      <c r="E143" t="s">
        <v>626</v>
      </c>
      <c r="F143">
        <v>3005552132</v>
      </c>
      <c r="G143" t="s">
        <v>42</v>
      </c>
    </row>
    <row r="144" spans="1:8">
      <c r="A144" t="str">
        <f>HYPERLINK("#Clientes!A23","LIBRERIAS WILBORADA 1047 SAS")</f>
        <v>LIBRERIAS WILBORADA 1047 SAS</v>
      </c>
      <c r="B144" t="s">
        <v>475</v>
      </c>
      <c r="C144" t="s">
        <v>495</v>
      </c>
      <c r="D144" t="s">
        <v>625</v>
      </c>
      <c r="E144" t="s">
        <v>626</v>
      </c>
      <c r="F144">
        <v>3005552132</v>
      </c>
      <c r="G144" t="s">
        <v>42</v>
      </c>
    </row>
    <row r="145" spans="1:8">
      <c r="A145" t="str">
        <f>HYPERLINK("#Clientes!A23","LIBRERIAS WILBORADA 1047 SAS")</f>
        <v>LIBRERIAS WILBORADA 1047 SAS</v>
      </c>
      <c r="B145" t="s">
        <v>476</v>
      </c>
      <c r="C145" t="s">
        <v>621</v>
      </c>
      <c r="D145" t="s">
        <v>622</v>
      </c>
      <c r="E145" t="s">
        <v>623</v>
      </c>
      <c r="F145">
        <v>3106254102</v>
      </c>
      <c r="G145" t="s">
        <v>42</v>
      </c>
    </row>
    <row r="146" spans="1:8">
      <c r="A146" t="str">
        <f>HYPERLINK("#Clientes!A23","LIBRERIAS WILBORADA 1047 SAS")</f>
        <v>LIBRERIAS WILBORADA 1047 SAS</v>
      </c>
      <c r="B146" t="s">
        <v>477</v>
      </c>
      <c r="C146" t="s">
        <v>621</v>
      </c>
      <c r="D146" t="s">
        <v>622</v>
      </c>
      <c r="E146" t="s">
        <v>623</v>
      </c>
      <c r="F146">
        <v>3106254102</v>
      </c>
      <c r="G146" t="s">
        <v>42</v>
      </c>
    </row>
    <row r="147" spans="1:8">
      <c r="A147" t="str">
        <f>HYPERLINK("#Clientes!A23","LIBRERIAS WILBORADA 1047 SAS")</f>
        <v>LIBRERIAS WILBORADA 1047 SAS</v>
      </c>
      <c r="B147" t="s">
        <v>478</v>
      </c>
      <c r="C147" t="s">
        <v>621</v>
      </c>
      <c r="D147" t="s">
        <v>622</v>
      </c>
      <c r="E147" t="s">
        <v>623</v>
      </c>
      <c r="F147">
        <v>3106254102</v>
      </c>
      <c r="G147" t="s">
        <v>42</v>
      </c>
    </row>
    <row r="148" spans="1:8">
      <c r="A148" t="str">
        <f>HYPERLINK("#Clientes!A23","LIBRERIAS WILBORADA 1047 SAS")</f>
        <v>LIBRERIAS WILBORADA 1047 SAS</v>
      </c>
      <c r="B148" t="s">
        <v>479</v>
      </c>
      <c r="C148" t="s">
        <v>495</v>
      </c>
      <c r="D148" t="s">
        <v>625</v>
      </c>
      <c r="E148" t="s">
        <v>626</v>
      </c>
      <c r="F148">
        <v>3005552132</v>
      </c>
      <c r="G148" t="s">
        <v>42</v>
      </c>
    </row>
    <row r="149" spans="1:8">
      <c r="A149" t="str">
        <f>HYPERLINK("#Clientes!A24","FCE")</f>
        <v>FCE</v>
      </c>
      <c r="B149" t="s">
        <v>471</v>
      </c>
      <c r="C149" t="s">
        <v>627</v>
      </c>
      <c r="D149" t="s">
        <v>628</v>
      </c>
      <c r="E149" t="s">
        <v>629</v>
      </c>
      <c r="F149" t="s">
        <v>364</v>
      </c>
      <c r="G149" t="s">
        <v>42</v>
      </c>
    </row>
    <row r="150" spans="1:8">
      <c r="A150" t="str">
        <f>HYPERLINK("#Clientes!A24","FCE")</f>
        <v>FCE</v>
      </c>
      <c r="B150" t="s">
        <v>474</v>
      </c>
      <c r="C150" t="s">
        <v>422</v>
      </c>
      <c r="D150" t="s">
        <v>630</v>
      </c>
      <c r="E150" t="s">
        <v>631</v>
      </c>
      <c r="F150" t="s">
        <v>364</v>
      </c>
      <c r="G150" t="s">
        <v>42</v>
      </c>
    </row>
    <row r="151" spans="1:8">
      <c r="A151" t="str">
        <f>HYPERLINK("#Clientes!A24","FCE")</f>
        <v>FCE</v>
      </c>
      <c r="B151" t="s">
        <v>475</v>
      </c>
      <c r="C151" t="s">
        <v>627</v>
      </c>
      <c r="D151" t="s">
        <v>628</v>
      </c>
      <c r="E151" t="s">
        <v>629</v>
      </c>
      <c r="F151" t="s">
        <v>364</v>
      </c>
      <c r="G151" t="s">
        <v>42</v>
      </c>
    </row>
    <row r="152" spans="1:8">
      <c r="A152" t="str">
        <f>HYPERLINK("#Clientes!A24","FCE")</f>
        <v>FCE</v>
      </c>
      <c r="B152" t="s">
        <v>476</v>
      </c>
      <c r="C152" t="s">
        <v>632</v>
      </c>
      <c r="D152" t="s">
        <v>600</v>
      </c>
      <c r="E152" t="s">
        <v>633</v>
      </c>
      <c r="F152" t="s">
        <v>364</v>
      </c>
      <c r="G152" t="s">
        <v>42</v>
      </c>
    </row>
    <row r="153" spans="1:8">
      <c r="A153" t="str">
        <f>HYPERLINK("#Clientes!A24","FCE")</f>
        <v>FCE</v>
      </c>
      <c r="B153" t="s">
        <v>477</v>
      </c>
      <c r="C153" t="s">
        <v>390</v>
      </c>
      <c r="D153" t="s">
        <v>634</v>
      </c>
      <c r="E153" t="s">
        <v>635</v>
      </c>
      <c r="F153" t="s">
        <v>364</v>
      </c>
      <c r="G153" t="s">
        <v>42</v>
      </c>
    </row>
    <row r="154" spans="1:8">
      <c r="A154" t="str">
        <f>HYPERLINK("#Clientes!A24","FCE")</f>
        <v>FCE</v>
      </c>
      <c r="B154" t="s">
        <v>478</v>
      </c>
      <c r="C154" t="s">
        <v>636</v>
      </c>
      <c r="D154" t="s">
        <v>637</v>
      </c>
      <c r="E154" t="s">
        <v>638</v>
      </c>
      <c r="F154" t="s">
        <v>364</v>
      </c>
      <c r="G154" t="s">
        <v>42</v>
      </c>
    </row>
    <row r="155" spans="1:8">
      <c r="A155" t="str">
        <f>HYPERLINK("#Clientes!A24","FCE")</f>
        <v>FCE</v>
      </c>
      <c r="B155" t="s">
        <v>479</v>
      </c>
      <c r="C155" t="s">
        <v>422</v>
      </c>
      <c r="D155" t="s">
        <v>630</v>
      </c>
      <c r="E155" t="s">
        <v>631</v>
      </c>
      <c r="F155" t="s">
        <v>364</v>
      </c>
      <c r="G155" t="s">
        <v>42</v>
      </c>
    </row>
    <row r="156" spans="1:8">
      <c r="A156" t="str">
        <f>HYPERLINK("#Clientes!A25","Ambientes de Aprendizaje SAS")</f>
        <v>Ambientes de Aprendizaje SAS</v>
      </c>
      <c r="B156" t="s">
        <v>471</v>
      </c>
      <c r="C156" t="s">
        <v>639</v>
      </c>
      <c r="D156" t="s">
        <v>640</v>
      </c>
      <c r="E156" t="s">
        <v>641</v>
      </c>
      <c r="F156" t="s">
        <v>642</v>
      </c>
      <c r="G156" t="s">
        <v>42</v>
      </c>
    </row>
    <row r="157" spans="1:8">
      <c r="A157" t="str">
        <f>HYPERLINK("#Clientes!A25","Ambientes de Aprendizaje SAS")</f>
        <v>Ambientes de Aprendizaje SAS</v>
      </c>
      <c r="B157" t="s">
        <v>474</v>
      </c>
      <c r="C157" t="s">
        <v>643</v>
      </c>
      <c r="D157" t="s">
        <v>644</v>
      </c>
      <c r="E157" t="s">
        <v>389</v>
      </c>
      <c r="F157">
        <v>3136349639</v>
      </c>
      <c r="G157" t="s">
        <v>42</v>
      </c>
    </row>
    <row r="158" spans="1:8">
      <c r="A158" t="str">
        <f>HYPERLINK("#Clientes!A25","Ambientes de Aprendizaje SAS")</f>
        <v>Ambientes de Aprendizaje SAS</v>
      </c>
      <c r="B158" t="s">
        <v>475</v>
      </c>
      <c r="C158" t="s">
        <v>645</v>
      </c>
      <c r="D158" t="s">
        <v>646</v>
      </c>
      <c r="E158" t="s">
        <v>647</v>
      </c>
      <c r="F158" t="s">
        <v>648</v>
      </c>
      <c r="G158" t="s">
        <v>52</v>
      </c>
    </row>
    <row r="159" spans="1:8">
      <c r="A159" t="str">
        <f>HYPERLINK("#Clientes!A25","Ambientes de Aprendizaje SAS")</f>
        <v>Ambientes de Aprendizaje SAS</v>
      </c>
      <c r="B159" t="s">
        <v>476</v>
      </c>
      <c r="C159" t="s">
        <v>649</v>
      </c>
      <c r="D159" t="s">
        <v>650</v>
      </c>
      <c r="E159" t="s">
        <v>651</v>
      </c>
      <c r="F159">
        <v>3128870500</v>
      </c>
      <c r="G159" t="s">
        <v>52</v>
      </c>
    </row>
    <row r="160" spans="1:8">
      <c r="A160" t="str">
        <f>HYPERLINK("#Clientes!A25","Ambientes de Aprendizaje SAS")</f>
        <v>Ambientes de Aprendizaje SAS</v>
      </c>
      <c r="B160" t="s">
        <v>477</v>
      </c>
      <c r="C160" t="s">
        <v>652</v>
      </c>
      <c r="D160" t="s">
        <v>640</v>
      </c>
      <c r="E160" t="s">
        <v>653</v>
      </c>
      <c r="F160" t="s">
        <v>642</v>
      </c>
      <c r="G160" t="s">
        <v>42</v>
      </c>
    </row>
    <row r="161" spans="1:8">
      <c r="A161" t="str">
        <f>HYPERLINK("#Clientes!A25","Ambientes de Aprendizaje SAS")</f>
        <v>Ambientes de Aprendizaje SAS</v>
      </c>
      <c r="B161" t="s">
        <v>478</v>
      </c>
      <c r="C161" t="s">
        <v>652</v>
      </c>
      <c r="D161" t="s">
        <v>640</v>
      </c>
      <c r="E161" t="s">
        <v>653</v>
      </c>
      <c r="F161" t="s">
        <v>642</v>
      </c>
      <c r="G161" t="s">
        <v>42</v>
      </c>
    </row>
    <row r="162" spans="1:8">
      <c r="A162" t="str">
        <f>HYPERLINK("#Clientes!A25","Ambientes de Aprendizaje SAS")</f>
        <v>Ambientes de Aprendizaje SAS</v>
      </c>
      <c r="B162" t="s">
        <v>479</v>
      </c>
      <c r="C162" t="s">
        <v>645</v>
      </c>
      <c r="D162" t="s">
        <v>646</v>
      </c>
      <c r="E162" t="s">
        <v>647</v>
      </c>
      <c r="F162" t="s">
        <v>648</v>
      </c>
      <c r="G162" t="s">
        <v>52</v>
      </c>
    </row>
    <row r="163" spans="1:8">
      <c r="A163" t="str">
        <f>HYPERLINK("#Clientes!A26","Oromo café librería")</f>
        <v>Oromo café librería</v>
      </c>
      <c r="B163" t="s">
        <v>471</v>
      </c>
      <c r="C163" t="s">
        <v>654</v>
      </c>
      <c r="D163" t="s">
        <v>655</v>
      </c>
      <c r="E163" t="s">
        <v>395</v>
      </c>
      <c r="F163">
        <v>3117043724</v>
      </c>
      <c r="G163" t="s">
        <v>42</v>
      </c>
    </row>
    <row r="164" spans="1:8">
      <c r="A164" t="str">
        <f>HYPERLINK("#Clientes!A26","Oromo café librería")</f>
        <v>Oromo café librería</v>
      </c>
      <c r="B164" t="s">
        <v>474</v>
      </c>
      <c r="C164" t="s">
        <v>656</v>
      </c>
      <c r="D164" t="s">
        <v>657</v>
      </c>
      <c r="E164" t="s">
        <v>395</v>
      </c>
      <c r="F164">
        <v>3164931301</v>
      </c>
      <c r="G164" t="s">
        <v>42</v>
      </c>
    </row>
    <row r="165" spans="1:8">
      <c r="A165" t="str">
        <f>HYPERLINK("#Clientes!A26","Oromo café librería")</f>
        <v>Oromo café librería</v>
      </c>
      <c r="B165" t="s">
        <v>475</v>
      </c>
      <c r="C165" t="s">
        <v>656</v>
      </c>
      <c r="D165" t="s">
        <v>657</v>
      </c>
      <c r="E165" t="s">
        <v>395</v>
      </c>
      <c r="F165">
        <v>3164931301</v>
      </c>
      <c r="G165" t="s">
        <v>42</v>
      </c>
    </row>
    <row r="166" spans="1:8">
      <c r="A166" t="str">
        <f>HYPERLINK("#Clientes!A26","Oromo café librería")</f>
        <v>Oromo café librería</v>
      </c>
      <c r="B166" t="s">
        <v>476</v>
      </c>
      <c r="C166" t="s">
        <v>654</v>
      </c>
      <c r="D166" t="s">
        <v>655</v>
      </c>
      <c r="E166" t="s">
        <v>395</v>
      </c>
      <c r="F166">
        <v>3117043724</v>
      </c>
      <c r="G166" t="s">
        <v>42</v>
      </c>
    </row>
    <row r="167" spans="1:8">
      <c r="A167" t="str">
        <f>HYPERLINK("#Clientes!A26","Oromo café librería")</f>
        <v>Oromo café librería</v>
      </c>
      <c r="B167" t="s">
        <v>477</v>
      </c>
      <c r="C167" t="s">
        <v>654</v>
      </c>
      <c r="D167" t="s">
        <v>655</v>
      </c>
      <c r="E167" t="s">
        <v>395</v>
      </c>
      <c r="F167">
        <v>3117043724</v>
      </c>
      <c r="G167" t="s">
        <v>42</v>
      </c>
    </row>
    <row r="168" spans="1:8">
      <c r="A168" t="str">
        <f>HYPERLINK("#Clientes!A26","Oromo café librería")</f>
        <v>Oromo café librería</v>
      </c>
      <c r="B168" t="s">
        <v>478</v>
      </c>
      <c r="C168" t="s">
        <v>654</v>
      </c>
      <c r="D168" t="s">
        <v>655</v>
      </c>
      <c r="E168" t="s">
        <v>395</v>
      </c>
      <c r="F168">
        <v>3117043724</v>
      </c>
      <c r="G168" t="s">
        <v>42</v>
      </c>
    </row>
    <row r="169" spans="1:8">
      <c r="A169" t="str">
        <f>HYPERLINK("#Clientes!A26","Oromo café librería")</f>
        <v>Oromo café librería</v>
      </c>
      <c r="B169" t="s">
        <v>479</v>
      </c>
      <c r="C169" t="s">
        <v>656</v>
      </c>
      <c r="D169" t="s">
        <v>657</v>
      </c>
      <c r="E169" t="s">
        <v>395</v>
      </c>
      <c r="F169">
        <v>3164931301</v>
      </c>
      <c r="G169" t="s">
        <v>42</v>
      </c>
    </row>
    <row r="170" spans="1:8">
      <c r="A170" t="str">
        <f>HYPERLINK("#Clientes!A27","María Gutiérrez")</f>
        <v>María Gutiérrez</v>
      </c>
      <c r="B170" t="s">
        <v>471</v>
      </c>
      <c r="C170" t="s">
        <v>658</v>
      </c>
      <c r="D170" t="s">
        <v>659</v>
      </c>
      <c r="E170" t="s">
        <v>225</v>
      </c>
      <c r="F170" t="s">
        <v>224</v>
      </c>
      <c r="G170" t="s">
        <v>42</v>
      </c>
    </row>
    <row r="171" spans="1:8">
      <c r="A171" t="str">
        <f>HYPERLINK("#Clientes!A27","María Gutiérrez")</f>
        <v>María Gutiérrez</v>
      </c>
      <c r="B171" t="s">
        <v>474</v>
      </c>
      <c r="C171" t="s">
        <v>660</v>
      </c>
      <c r="D171" t="s">
        <v>661</v>
      </c>
      <c r="E171" t="s">
        <v>225</v>
      </c>
      <c r="F171" t="s">
        <v>224</v>
      </c>
      <c r="G171" t="s">
        <v>42</v>
      </c>
    </row>
    <row r="172" spans="1:8">
      <c r="A172" t="str">
        <f>HYPERLINK("#Clientes!A27","María Gutiérrez")</f>
        <v>María Gutiérrez</v>
      </c>
      <c r="B172" t="s">
        <v>475</v>
      </c>
      <c r="C172" t="s">
        <v>658</v>
      </c>
      <c r="D172" t="s">
        <v>659</v>
      </c>
      <c r="E172" t="s">
        <v>225</v>
      </c>
      <c r="F172" t="s">
        <v>224</v>
      </c>
      <c r="G172" t="s">
        <v>42</v>
      </c>
    </row>
    <row r="173" spans="1:8">
      <c r="A173" t="str">
        <f>HYPERLINK("#Clientes!A27","María Gutiérrez")</f>
        <v>María Gutiérrez</v>
      </c>
      <c r="B173" t="s">
        <v>476</v>
      </c>
      <c r="C173" t="s">
        <v>658</v>
      </c>
      <c r="D173" t="s">
        <v>659</v>
      </c>
      <c r="E173" t="s">
        <v>225</v>
      </c>
      <c r="F173" t="s">
        <v>224</v>
      </c>
      <c r="G173" t="s">
        <v>42</v>
      </c>
    </row>
    <row r="174" spans="1:8">
      <c r="A174" t="str">
        <f>HYPERLINK("#Clientes!A27","María Gutiérrez")</f>
        <v>María Gutiérrez</v>
      </c>
      <c r="B174" t="s">
        <v>477</v>
      </c>
      <c r="C174" t="s">
        <v>658</v>
      </c>
      <c r="D174" t="s">
        <v>659</v>
      </c>
      <c r="E174" t="s">
        <v>225</v>
      </c>
      <c r="F174" t="s">
        <v>224</v>
      </c>
      <c r="G174" t="s">
        <v>42</v>
      </c>
    </row>
    <row r="175" spans="1:8">
      <c r="A175" t="str">
        <f>HYPERLINK("#Clientes!A27","María Gutiérrez")</f>
        <v>María Gutiérrez</v>
      </c>
      <c r="B175" t="s">
        <v>478</v>
      </c>
      <c r="C175" t="s">
        <v>658</v>
      </c>
      <c r="D175" t="s">
        <v>659</v>
      </c>
      <c r="E175" t="s">
        <v>225</v>
      </c>
      <c r="F175" t="s">
        <v>224</v>
      </c>
      <c r="G175" t="s">
        <v>42</v>
      </c>
    </row>
    <row r="176" spans="1:8">
      <c r="A176" t="str">
        <f>HYPERLINK("#Clientes!A27","María Gutiérrez")</f>
        <v>María Gutiérrez</v>
      </c>
      <c r="B176" t="s">
        <v>479</v>
      </c>
      <c r="C176" t="s">
        <v>658</v>
      </c>
      <c r="D176" t="s">
        <v>659</v>
      </c>
      <c r="E176" t="s">
        <v>225</v>
      </c>
      <c r="F176" t="s">
        <v>224</v>
      </c>
      <c r="G176" t="s">
        <v>42</v>
      </c>
    </row>
    <row r="177" spans="1:8">
      <c r="A177" t="str">
        <f>HYPERLINK("#Clientes!A28","Bukz")</f>
        <v>Bukz</v>
      </c>
      <c r="B177" t="s">
        <v>471</v>
      </c>
      <c r="C177" t="s">
        <v>662</v>
      </c>
      <c r="D177" t="s">
        <v>663</v>
      </c>
      <c r="E177" t="s">
        <v>664</v>
      </c>
      <c r="F177">
        <v>3246436218</v>
      </c>
      <c r="G177" t="s">
        <v>42</v>
      </c>
    </row>
    <row r="178" spans="1:8">
      <c r="A178" t="str">
        <f>HYPERLINK("#Clientes!A28","Bukz")</f>
        <v>Bukz</v>
      </c>
      <c r="B178" t="s">
        <v>474</v>
      </c>
      <c r="C178" t="s">
        <v>665</v>
      </c>
      <c r="D178" t="s">
        <v>666</v>
      </c>
      <c r="E178" t="s">
        <v>667</v>
      </c>
      <c r="F178">
        <v>3017472799</v>
      </c>
      <c r="G178" t="s">
        <v>42</v>
      </c>
    </row>
    <row r="179" spans="1:8">
      <c r="A179" t="str">
        <f>HYPERLINK("#Clientes!A28","Bukz")</f>
        <v>Bukz</v>
      </c>
      <c r="B179" t="s">
        <v>475</v>
      </c>
      <c r="C179" t="s">
        <v>668</v>
      </c>
      <c r="D179" t="s">
        <v>669</v>
      </c>
      <c r="E179" t="s">
        <v>670</v>
      </c>
      <c r="F179">
        <v>3006248367</v>
      </c>
      <c r="G179" t="s">
        <v>42</v>
      </c>
    </row>
    <row r="180" spans="1:8">
      <c r="A180" t="str">
        <f>HYPERLINK("#Clientes!A28","Bukz")</f>
        <v>Bukz</v>
      </c>
      <c r="B180" t="s">
        <v>476</v>
      </c>
      <c r="C180" t="s">
        <v>662</v>
      </c>
      <c r="D180" t="s">
        <v>663</v>
      </c>
      <c r="E180" t="s">
        <v>664</v>
      </c>
      <c r="F180">
        <v>3246436218</v>
      </c>
      <c r="G180" t="s">
        <v>42</v>
      </c>
    </row>
    <row r="181" spans="1:8">
      <c r="A181" t="str">
        <f>HYPERLINK("#Clientes!A28","Bukz")</f>
        <v>Bukz</v>
      </c>
      <c r="B181" t="s">
        <v>477</v>
      </c>
      <c r="C181" t="s">
        <v>662</v>
      </c>
      <c r="D181" t="s">
        <v>663</v>
      </c>
      <c r="E181" t="s">
        <v>664</v>
      </c>
      <c r="F181">
        <v>3246436218</v>
      </c>
      <c r="G181" t="s">
        <v>42</v>
      </c>
    </row>
    <row r="182" spans="1:8">
      <c r="A182" t="str">
        <f>HYPERLINK("#Clientes!A28","Bukz")</f>
        <v>Bukz</v>
      </c>
      <c r="B182" t="s">
        <v>478</v>
      </c>
      <c r="C182" t="s">
        <v>662</v>
      </c>
      <c r="D182" t="s">
        <v>663</v>
      </c>
      <c r="E182" t="s">
        <v>664</v>
      </c>
      <c r="F182">
        <v>3246436218</v>
      </c>
      <c r="G182" t="s">
        <v>42</v>
      </c>
    </row>
    <row r="183" spans="1:8">
      <c r="A183" t="str">
        <f>HYPERLINK("#Clientes!A28","Bukz")</f>
        <v>Bukz</v>
      </c>
      <c r="B183" t="s">
        <v>479</v>
      </c>
      <c r="C183" t="s">
        <v>668</v>
      </c>
      <c r="D183" t="s">
        <v>669</v>
      </c>
      <c r="E183" t="s">
        <v>670</v>
      </c>
      <c r="F183">
        <v>3006248367</v>
      </c>
      <c r="G183" t="s">
        <v>42</v>
      </c>
    </row>
    <row r="184" spans="1:8">
      <c r="A184" t="str">
        <f>HYPERLINK("#Clientes!A29","MATORRAL LIBRERIA SAS")</f>
        <v>MATORRAL LIBRERIA SAS</v>
      </c>
      <c r="B184" t="s">
        <v>471</v>
      </c>
      <c r="C184" t="s">
        <v>671</v>
      </c>
      <c r="D184" t="s">
        <v>672</v>
      </c>
      <c r="E184" t="s">
        <v>421</v>
      </c>
      <c r="F184">
        <v>3164714186</v>
      </c>
      <c r="G184" t="s">
        <v>42</v>
      </c>
    </row>
    <row r="185" spans="1:8">
      <c r="A185" t="str">
        <f>HYPERLINK("#Clientes!A29","MATORRAL LIBRERIA SAS")</f>
        <v>MATORRAL LIBRERIA SAS</v>
      </c>
      <c r="B185" t="s">
        <v>474</v>
      </c>
      <c r="C185" t="s">
        <v>671</v>
      </c>
      <c r="D185" t="s">
        <v>672</v>
      </c>
      <c r="E185" t="s">
        <v>421</v>
      </c>
      <c r="F185">
        <v>3164714186</v>
      </c>
      <c r="G185" t="s">
        <v>42</v>
      </c>
    </row>
    <row r="186" spans="1:8">
      <c r="A186" t="str">
        <f>HYPERLINK("#Clientes!A29","MATORRAL LIBRERIA SAS")</f>
        <v>MATORRAL LIBRERIA SAS</v>
      </c>
      <c r="B186" t="s">
        <v>475</v>
      </c>
      <c r="C186" t="s">
        <v>671</v>
      </c>
      <c r="D186" t="s">
        <v>672</v>
      </c>
      <c r="E186" t="s">
        <v>421</v>
      </c>
      <c r="F186">
        <v>3164714186</v>
      </c>
      <c r="G186" t="s">
        <v>42</v>
      </c>
    </row>
    <row r="187" spans="1:8">
      <c r="A187" t="str">
        <f>HYPERLINK("#Clientes!A29","MATORRAL LIBRERIA SAS")</f>
        <v>MATORRAL LIBRERIA SAS</v>
      </c>
      <c r="B187" t="s">
        <v>476</v>
      </c>
      <c r="C187" t="s">
        <v>671</v>
      </c>
      <c r="D187" t="s">
        <v>672</v>
      </c>
      <c r="E187" t="s">
        <v>421</v>
      </c>
      <c r="F187">
        <v>3164714186</v>
      </c>
      <c r="G187" t="s">
        <v>42</v>
      </c>
    </row>
    <row r="188" spans="1:8">
      <c r="A188" t="str">
        <f>HYPERLINK("#Clientes!A29","MATORRAL LIBRERIA SAS")</f>
        <v>MATORRAL LIBRERIA SAS</v>
      </c>
      <c r="B188" t="s">
        <v>477</v>
      </c>
      <c r="C188" t="s">
        <v>671</v>
      </c>
      <c r="D188" t="s">
        <v>672</v>
      </c>
      <c r="E188" t="s">
        <v>421</v>
      </c>
      <c r="F188">
        <v>3164714186</v>
      </c>
      <c r="G188" t="s">
        <v>42</v>
      </c>
    </row>
    <row r="189" spans="1:8">
      <c r="A189" t="str">
        <f>HYPERLINK("#Clientes!A29","MATORRAL LIBRERIA SAS")</f>
        <v>MATORRAL LIBRERIA SAS</v>
      </c>
      <c r="B189" t="s">
        <v>478</v>
      </c>
      <c r="C189" t="s">
        <v>671</v>
      </c>
      <c r="D189" t="s">
        <v>672</v>
      </c>
      <c r="E189" t="s">
        <v>421</v>
      </c>
      <c r="F189">
        <v>3164714186</v>
      </c>
      <c r="G189" t="s">
        <v>42</v>
      </c>
    </row>
    <row r="190" spans="1:8">
      <c r="A190" t="str">
        <f>HYPERLINK("#Clientes!A29","MATORRAL LIBRERIA SAS")</f>
        <v>MATORRAL LIBRERIA SAS</v>
      </c>
      <c r="B190" t="s">
        <v>479</v>
      </c>
      <c r="C190" t="s">
        <v>671</v>
      </c>
      <c r="D190" t="s">
        <v>672</v>
      </c>
      <c r="E190" t="s">
        <v>421</v>
      </c>
      <c r="F190">
        <v>3164714186</v>
      </c>
      <c r="G190" t="s">
        <v>42</v>
      </c>
    </row>
    <row r="191" spans="1:8">
      <c r="A191" t="str">
        <f>HYPERLINK("#Clientes!A30","WILSON MENDOZA")</f>
        <v>WILSON MENDOZA</v>
      </c>
      <c r="B191" t="s">
        <v>471</v>
      </c>
      <c r="C191" t="s">
        <v>673</v>
      </c>
      <c r="D191" t="s">
        <v>674</v>
      </c>
      <c r="E191" t="s">
        <v>243</v>
      </c>
      <c r="F191" t="s">
        <v>242</v>
      </c>
      <c r="G191" t="s">
        <v>42</v>
      </c>
    </row>
    <row r="192" spans="1:8">
      <c r="A192" t="str">
        <f>HYPERLINK("#Clientes!A30","WILSON MENDOZA")</f>
        <v>WILSON MENDOZA</v>
      </c>
      <c r="B192" t="s">
        <v>474</v>
      </c>
      <c r="C192" t="s">
        <v>673</v>
      </c>
      <c r="D192" t="s">
        <v>675</v>
      </c>
      <c r="E192" t="s">
        <v>243</v>
      </c>
      <c r="F192" t="s">
        <v>242</v>
      </c>
      <c r="G192" t="s">
        <v>42</v>
      </c>
    </row>
    <row r="193" spans="1:8">
      <c r="A193" t="str">
        <f>HYPERLINK("#Clientes!A30","WILSON MENDOZA")</f>
        <v>WILSON MENDOZA</v>
      </c>
      <c r="B193" t="s">
        <v>475</v>
      </c>
      <c r="C193" t="s">
        <v>236</v>
      </c>
      <c r="D193" t="s">
        <v>238</v>
      </c>
      <c r="E193" t="s">
        <v>243</v>
      </c>
      <c r="F193" t="s">
        <v>242</v>
      </c>
      <c r="G193" t="s">
        <v>42</v>
      </c>
    </row>
    <row r="194" spans="1:8">
      <c r="A194" t="str">
        <f>HYPERLINK("#Clientes!A30","WILSON MENDOZA")</f>
        <v>WILSON MENDOZA</v>
      </c>
      <c r="B194" t="s">
        <v>476</v>
      </c>
      <c r="C194" t="s">
        <v>673</v>
      </c>
      <c r="D194" t="s">
        <v>675</v>
      </c>
      <c r="E194" t="s">
        <v>676</v>
      </c>
      <c r="F194" t="s">
        <v>242</v>
      </c>
      <c r="G194" t="s">
        <v>42</v>
      </c>
    </row>
    <row r="195" spans="1:8">
      <c r="A195" t="str">
        <f>HYPERLINK("#Clientes!A30","WILSON MENDOZA")</f>
        <v>WILSON MENDOZA</v>
      </c>
      <c r="B195" t="s">
        <v>477</v>
      </c>
      <c r="C195" t="s">
        <v>673</v>
      </c>
      <c r="D195" t="s">
        <v>675</v>
      </c>
      <c r="E195" t="s">
        <v>676</v>
      </c>
      <c r="F195" t="s">
        <v>242</v>
      </c>
      <c r="G195" t="s">
        <v>42</v>
      </c>
    </row>
    <row r="196" spans="1:8">
      <c r="A196" t="str">
        <f>HYPERLINK("#Clientes!A30","WILSON MENDOZA")</f>
        <v>WILSON MENDOZA</v>
      </c>
      <c r="B196" t="s">
        <v>478</v>
      </c>
      <c r="C196" t="s">
        <v>673</v>
      </c>
      <c r="D196" t="s">
        <v>675</v>
      </c>
      <c r="E196" t="s">
        <v>676</v>
      </c>
      <c r="F196" t="s">
        <v>242</v>
      </c>
      <c r="G196" t="s">
        <v>42</v>
      </c>
    </row>
    <row r="197" spans="1:8">
      <c r="A197" t="str">
        <f>HYPERLINK("#Clientes!A30","WILSON MENDOZA")</f>
        <v>WILSON MENDOZA</v>
      </c>
      <c r="B197" t="s">
        <v>479</v>
      </c>
      <c r="C197" t="s">
        <v>673</v>
      </c>
      <c r="D197" t="s">
        <v>674</v>
      </c>
      <c r="E197" t="s">
        <v>243</v>
      </c>
      <c r="F197" t="s">
        <v>242</v>
      </c>
      <c r="G197" t="s">
        <v>42</v>
      </c>
    </row>
    <row r="198" spans="1:8">
      <c r="A198" t="str">
        <f>HYPERLINK("#Clientes!A31","NESTOR HERRERA")</f>
        <v>NESTOR HERRERA</v>
      </c>
      <c r="B198" t="s">
        <v>471</v>
      </c>
      <c r="C198" t="s">
        <v>677</v>
      </c>
      <c r="D198" t="s">
        <v>678</v>
      </c>
      <c r="E198" t="s">
        <v>679</v>
      </c>
      <c r="F198">
        <v>3202707917</v>
      </c>
      <c r="G198" t="s">
        <v>52</v>
      </c>
    </row>
    <row r="199" spans="1:8">
      <c r="A199" t="str">
        <f>HYPERLINK("#Clientes!A31","NESTOR HERRERA")</f>
        <v>NESTOR HERRERA</v>
      </c>
      <c r="B199" t="s">
        <v>474</v>
      </c>
      <c r="C199" t="s">
        <v>677</v>
      </c>
      <c r="D199" t="s">
        <v>678</v>
      </c>
      <c r="E199" t="s">
        <v>679</v>
      </c>
      <c r="F199">
        <v>3202707917</v>
      </c>
      <c r="G199" t="s">
        <v>52</v>
      </c>
    </row>
    <row r="200" spans="1:8">
      <c r="A200" t="str">
        <f>HYPERLINK("#Clientes!A31","NESTOR HERRERA")</f>
        <v>NESTOR HERRERA</v>
      </c>
      <c r="B200" t="s">
        <v>475</v>
      </c>
      <c r="C200" t="s">
        <v>677</v>
      </c>
      <c r="D200" t="s">
        <v>678</v>
      </c>
      <c r="E200" t="s">
        <v>679</v>
      </c>
      <c r="F200">
        <v>3202707917</v>
      </c>
      <c r="G200" t="s">
        <v>52</v>
      </c>
    </row>
    <row r="201" spans="1:8">
      <c r="A201" t="str">
        <f>HYPERLINK("#Clientes!A31","NESTOR HERRERA")</f>
        <v>NESTOR HERRERA</v>
      </c>
      <c r="B201" t="s">
        <v>476</v>
      </c>
      <c r="C201" t="s">
        <v>677</v>
      </c>
      <c r="D201" t="s">
        <v>678</v>
      </c>
      <c r="E201" t="s">
        <v>679</v>
      </c>
      <c r="F201">
        <v>3202707917</v>
      </c>
      <c r="G201" t="s">
        <v>52</v>
      </c>
    </row>
    <row r="202" spans="1:8">
      <c r="A202" t="str">
        <f>HYPERLINK("#Clientes!A31","NESTOR HERRERA")</f>
        <v>NESTOR HERRERA</v>
      </c>
      <c r="B202" t="s">
        <v>477</v>
      </c>
      <c r="C202" t="s">
        <v>677</v>
      </c>
      <c r="D202" t="s">
        <v>678</v>
      </c>
      <c r="E202" t="s">
        <v>679</v>
      </c>
      <c r="F202">
        <v>3202707917</v>
      </c>
      <c r="G202" t="s">
        <v>52</v>
      </c>
    </row>
    <row r="203" spans="1:8">
      <c r="A203" t="str">
        <f>HYPERLINK("#Clientes!A31","NESTOR HERRERA")</f>
        <v>NESTOR HERRERA</v>
      </c>
      <c r="B203" t="s">
        <v>478</v>
      </c>
      <c r="C203" t="s">
        <v>677</v>
      </c>
      <c r="D203" t="s">
        <v>678</v>
      </c>
      <c r="E203" t="s">
        <v>679</v>
      </c>
      <c r="F203">
        <v>3202707917</v>
      </c>
      <c r="G203" t="s">
        <v>52</v>
      </c>
    </row>
    <row r="204" spans="1:8">
      <c r="A204" t="str">
        <f>HYPERLINK("#Clientes!A31","NESTOR HERRERA")</f>
        <v>NESTOR HERRERA</v>
      </c>
      <c r="B204" t="s">
        <v>479</v>
      </c>
      <c r="C204" t="s">
        <v>677</v>
      </c>
      <c r="D204" t="s">
        <v>678</v>
      </c>
      <c r="E204" t="s">
        <v>679</v>
      </c>
      <c r="F204">
        <v>3202707917</v>
      </c>
      <c r="G204" t="s">
        <v>52</v>
      </c>
    </row>
    <row r="205" spans="1:8">
      <c r="A205" t="str">
        <f>HYPERLINK("#Clientes!A32","Elvira Gómez")</f>
        <v>Elvira Gómez</v>
      </c>
      <c r="B205" t="s">
        <v>471</v>
      </c>
      <c r="C205" t="s">
        <v>251</v>
      </c>
      <c r="D205" t="s">
        <v>252</v>
      </c>
      <c r="E205" t="s">
        <v>257</v>
      </c>
      <c r="F205" t="s">
        <v>256</v>
      </c>
      <c r="G205" t="s">
        <v>42</v>
      </c>
    </row>
    <row r="206" spans="1:8">
      <c r="A206" t="str">
        <f>HYPERLINK("#Clientes!A32","Elvira Gómez")</f>
        <v>Elvira Gómez</v>
      </c>
      <c r="B206" t="s">
        <v>474</v>
      </c>
      <c r="C206" t="s">
        <v>251</v>
      </c>
      <c r="D206" t="s">
        <v>252</v>
      </c>
      <c r="E206" t="s">
        <v>257</v>
      </c>
      <c r="F206" t="s">
        <v>256</v>
      </c>
      <c r="G206" t="s">
        <v>42</v>
      </c>
    </row>
    <row r="207" spans="1:8">
      <c r="A207" t="str">
        <f>HYPERLINK("#Clientes!A32","Elvira Gómez")</f>
        <v>Elvira Gómez</v>
      </c>
      <c r="B207" t="s">
        <v>475</v>
      </c>
      <c r="C207" t="s">
        <v>251</v>
      </c>
      <c r="D207" t="s">
        <v>252</v>
      </c>
      <c r="E207" t="s">
        <v>257</v>
      </c>
      <c r="F207" t="s">
        <v>256</v>
      </c>
      <c r="G207" t="s">
        <v>42</v>
      </c>
    </row>
    <row r="208" spans="1:8">
      <c r="A208" t="str">
        <f>HYPERLINK("#Clientes!A32","Elvira Gómez")</f>
        <v>Elvira Gómez</v>
      </c>
      <c r="B208" t="s">
        <v>476</v>
      </c>
      <c r="C208" t="s">
        <v>251</v>
      </c>
      <c r="D208" t="s">
        <v>252</v>
      </c>
      <c r="E208" t="s">
        <v>257</v>
      </c>
      <c r="F208" t="s">
        <v>256</v>
      </c>
      <c r="G208" t="s">
        <v>42</v>
      </c>
    </row>
    <row r="209" spans="1:8">
      <c r="A209" t="str">
        <f>HYPERLINK("#Clientes!A32","Elvira Gómez")</f>
        <v>Elvira Gómez</v>
      </c>
      <c r="B209" t="s">
        <v>477</v>
      </c>
      <c r="C209" t="s">
        <v>251</v>
      </c>
      <c r="D209" t="s">
        <v>252</v>
      </c>
      <c r="E209" t="s">
        <v>257</v>
      </c>
      <c r="F209" t="s">
        <v>256</v>
      </c>
      <c r="G209" t="s">
        <v>42</v>
      </c>
    </row>
    <row r="210" spans="1:8">
      <c r="A210" t="str">
        <f>HYPERLINK("#Clientes!A32","Elvira Gómez")</f>
        <v>Elvira Gómez</v>
      </c>
      <c r="B210" t="s">
        <v>478</v>
      </c>
      <c r="C210" t="s">
        <v>251</v>
      </c>
      <c r="D210" t="s">
        <v>252</v>
      </c>
      <c r="E210" t="s">
        <v>257</v>
      </c>
      <c r="F210" t="s">
        <v>256</v>
      </c>
      <c r="G210" t="s">
        <v>42</v>
      </c>
    </row>
    <row r="211" spans="1:8">
      <c r="A211" t="str">
        <f>HYPERLINK("#Clientes!A32","Elvira Gómez")</f>
        <v>Elvira Gómez</v>
      </c>
      <c r="B211" t="s">
        <v>479</v>
      </c>
      <c r="C211" t="s">
        <v>251</v>
      </c>
      <c r="D211" t="s">
        <v>252</v>
      </c>
      <c r="E211" t="s">
        <v>257</v>
      </c>
      <c r="F211" t="s">
        <v>256</v>
      </c>
      <c r="G211" t="s">
        <v>42</v>
      </c>
    </row>
    <row r="212" spans="1:8">
      <c r="A212" t="str">
        <f>HYPERLINK("#Clientes!A33","Librería Hojas de Parra")</f>
        <v>Librería Hojas de Parra</v>
      </c>
      <c r="B212" t="s">
        <v>471</v>
      </c>
      <c r="C212" t="s">
        <v>545</v>
      </c>
      <c r="D212" t="s">
        <v>546</v>
      </c>
      <c r="E212" t="s">
        <v>359</v>
      </c>
      <c r="F212">
        <v>3143399859</v>
      </c>
      <c r="G212" t="s">
        <v>42</v>
      </c>
    </row>
    <row r="213" spans="1:8">
      <c r="A213" t="str">
        <f>HYPERLINK("#Clientes!A33","Librería Hojas de Parra")</f>
        <v>Librería Hojas de Parra</v>
      </c>
      <c r="B213" t="s">
        <v>474</v>
      </c>
      <c r="C213" t="s">
        <v>680</v>
      </c>
      <c r="D213" t="s">
        <v>681</v>
      </c>
      <c r="E213" t="s">
        <v>549</v>
      </c>
      <c r="F213">
        <v>3152528893</v>
      </c>
      <c r="G213" t="s">
        <v>42</v>
      </c>
    </row>
    <row r="214" spans="1:8">
      <c r="A214" t="str">
        <f>HYPERLINK("#Clientes!A33","Librería Hojas de Parra")</f>
        <v>Librería Hojas de Parra</v>
      </c>
      <c r="B214" t="s">
        <v>475</v>
      </c>
      <c r="C214" t="s">
        <v>680</v>
      </c>
      <c r="D214" t="s">
        <v>681</v>
      </c>
      <c r="E214" t="s">
        <v>549</v>
      </c>
      <c r="F214" t="s">
        <v>358</v>
      </c>
      <c r="G214" t="s">
        <v>42</v>
      </c>
    </row>
    <row r="215" spans="1:8">
      <c r="A215" t="str">
        <f>HYPERLINK("#Clientes!A33","Librería Hojas de Parra")</f>
        <v>Librería Hojas de Parra</v>
      </c>
      <c r="B215" t="s">
        <v>476</v>
      </c>
      <c r="C215" t="s">
        <v>550</v>
      </c>
      <c r="D215" t="s">
        <v>551</v>
      </c>
      <c r="E215" t="s">
        <v>552</v>
      </c>
      <c r="F215" t="s">
        <v>358</v>
      </c>
      <c r="G215" t="s">
        <v>42</v>
      </c>
    </row>
    <row r="216" spans="1:8">
      <c r="A216" t="str">
        <f>HYPERLINK("#Clientes!A33","Librería Hojas de Parra")</f>
        <v>Librería Hojas de Parra</v>
      </c>
      <c r="B216" t="s">
        <v>477</v>
      </c>
      <c r="C216" t="s">
        <v>550</v>
      </c>
      <c r="D216" t="s">
        <v>551</v>
      </c>
      <c r="E216" t="s">
        <v>552</v>
      </c>
      <c r="F216" t="s">
        <v>358</v>
      </c>
      <c r="G216" t="s">
        <v>42</v>
      </c>
    </row>
    <row r="217" spans="1:8">
      <c r="A217" t="str">
        <f>HYPERLINK("#Clientes!A33","Librería Hojas de Parra")</f>
        <v>Librería Hojas de Parra</v>
      </c>
      <c r="B217" t="s">
        <v>478</v>
      </c>
      <c r="C217" t="s">
        <v>545</v>
      </c>
      <c r="D217" t="s">
        <v>546</v>
      </c>
      <c r="E217" t="s">
        <v>359</v>
      </c>
      <c r="F217">
        <v>3143399859</v>
      </c>
      <c r="G217" t="s">
        <v>42</v>
      </c>
    </row>
    <row r="218" spans="1:8">
      <c r="A218" t="str">
        <f>HYPERLINK("#Clientes!A33","Librería Hojas de Parra")</f>
        <v>Librería Hojas de Parra</v>
      </c>
      <c r="B218" t="s">
        <v>479</v>
      </c>
      <c r="C218" t="s">
        <v>680</v>
      </c>
      <c r="D218" t="s">
        <v>681</v>
      </c>
      <c r="E218" t="s">
        <v>549</v>
      </c>
      <c r="F218">
        <v>3152528893</v>
      </c>
      <c r="G218" t="s">
        <v>42</v>
      </c>
    </row>
    <row r="219" spans="1:8">
      <c r="A219" t="str">
        <f>HYPERLINK("#Clientes!A34","LINA DELRIO")</f>
        <v>LINA DELRIO</v>
      </c>
      <c r="B219" t="s">
        <v>471</v>
      </c>
      <c r="C219" t="s">
        <v>682</v>
      </c>
      <c r="D219" t="s">
        <v>683</v>
      </c>
      <c r="E219" t="s">
        <v>269</v>
      </c>
      <c r="F219" t="s">
        <v>268</v>
      </c>
      <c r="G219" t="s">
        <v>42</v>
      </c>
    </row>
    <row r="220" spans="1:8">
      <c r="A220" t="str">
        <f>HYPERLINK("#Clientes!A34","LINA DELRIO")</f>
        <v>LINA DELRIO</v>
      </c>
      <c r="B220" t="s">
        <v>474</v>
      </c>
      <c r="C220" t="s">
        <v>684</v>
      </c>
      <c r="D220" t="s">
        <v>685</v>
      </c>
      <c r="E220" t="s">
        <v>269</v>
      </c>
      <c r="F220" t="s">
        <v>268</v>
      </c>
      <c r="G220" t="s">
        <v>42</v>
      </c>
    </row>
    <row r="221" spans="1:8">
      <c r="A221" t="str">
        <f>HYPERLINK("#Clientes!A34","LINA DELRIO")</f>
        <v>LINA DELRIO</v>
      </c>
      <c r="B221" t="s">
        <v>475</v>
      </c>
      <c r="C221" t="s">
        <v>682</v>
      </c>
      <c r="D221" t="s">
        <v>683</v>
      </c>
      <c r="E221" t="s">
        <v>269</v>
      </c>
      <c r="F221" t="s">
        <v>268</v>
      </c>
      <c r="G221" t="s">
        <v>42</v>
      </c>
    </row>
    <row r="222" spans="1:8">
      <c r="A222" t="str">
        <f>HYPERLINK("#Clientes!A34","LINA DELRIO")</f>
        <v>LINA DELRIO</v>
      </c>
      <c r="B222" t="s">
        <v>476</v>
      </c>
      <c r="C222" t="s">
        <v>682</v>
      </c>
      <c r="D222" t="s">
        <v>683</v>
      </c>
      <c r="E222" t="s">
        <v>269</v>
      </c>
      <c r="F222" t="s">
        <v>268</v>
      </c>
      <c r="G222" t="s">
        <v>42</v>
      </c>
    </row>
    <row r="223" spans="1:8">
      <c r="A223" t="str">
        <f>HYPERLINK("#Clientes!A34","LINA DELRIO")</f>
        <v>LINA DELRIO</v>
      </c>
      <c r="B223" t="s">
        <v>477</v>
      </c>
      <c r="C223" t="s">
        <v>682</v>
      </c>
      <c r="D223" t="s">
        <v>683</v>
      </c>
      <c r="E223" t="s">
        <v>269</v>
      </c>
      <c r="F223" t="s">
        <v>268</v>
      </c>
      <c r="G223" t="s">
        <v>42</v>
      </c>
    </row>
    <row r="224" spans="1:8">
      <c r="A224" t="str">
        <f>HYPERLINK("#Clientes!A34","LINA DELRIO")</f>
        <v>LINA DELRIO</v>
      </c>
      <c r="B224" t="s">
        <v>478</v>
      </c>
      <c r="C224" t="s">
        <v>682</v>
      </c>
      <c r="D224" t="s">
        <v>683</v>
      </c>
      <c r="E224" t="s">
        <v>269</v>
      </c>
      <c r="F224" t="s">
        <v>268</v>
      </c>
      <c r="G224" t="s">
        <v>42</v>
      </c>
    </row>
    <row r="225" spans="1:8">
      <c r="A225" t="str">
        <f>HYPERLINK("#Clientes!A34","LINA DELRIO")</f>
        <v>LINA DELRIO</v>
      </c>
      <c r="B225" t="s">
        <v>479</v>
      </c>
      <c r="C225" t="s">
        <v>682</v>
      </c>
      <c r="D225" t="s">
        <v>683</v>
      </c>
      <c r="E225" t="s">
        <v>269</v>
      </c>
      <c r="F225" t="s">
        <v>268</v>
      </c>
      <c r="G225" t="s">
        <v>42</v>
      </c>
    </row>
    <row r="226" spans="1:8">
      <c r="A226" t="str">
        <f>HYPERLINK("#Clientes!A35","Juvenal Marín")</f>
        <v>Juvenal Marín</v>
      </c>
      <c r="B226" t="s">
        <v>471</v>
      </c>
      <c r="C226" t="s">
        <v>686</v>
      </c>
      <c r="D226" t="s">
        <v>687</v>
      </c>
      <c r="E226" t="s">
        <v>688</v>
      </c>
      <c r="F226">
        <v>3113865889</v>
      </c>
      <c r="G226" t="s">
        <v>52</v>
      </c>
    </row>
    <row r="227" spans="1:8">
      <c r="A227" t="str">
        <f>HYPERLINK("#Clientes!A35","Juvenal Marín")</f>
        <v>Juvenal Marín</v>
      </c>
      <c r="B227" t="s">
        <v>474</v>
      </c>
      <c r="C227" t="s">
        <v>686</v>
      </c>
      <c r="D227" t="s">
        <v>687</v>
      </c>
      <c r="E227" t="s">
        <v>688</v>
      </c>
      <c r="F227">
        <v>3113865889</v>
      </c>
      <c r="G227" t="s">
        <v>42</v>
      </c>
    </row>
    <row r="228" spans="1:8">
      <c r="A228" t="str">
        <f>HYPERLINK("#Clientes!A35","Juvenal Marín")</f>
        <v>Juvenal Marín</v>
      </c>
      <c r="B228" t="s">
        <v>475</v>
      </c>
      <c r="C228" t="s">
        <v>686</v>
      </c>
      <c r="D228" t="s">
        <v>687</v>
      </c>
      <c r="E228" t="s">
        <v>688</v>
      </c>
      <c r="F228">
        <v>3113865889</v>
      </c>
      <c r="G228" t="s">
        <v>42</v>
      </c>
    </row>
    <row r="229" spans="1:8">
      <c r="A229" t="str">
        <f>HYPERLINK("#Clientes!A35","Juvenal Marín")</f>
        <v>Juvenal Marín</v>
      </c>
      <c r="B229" t="s">
        <v>476</v>
      </c>
      <c r="C229" t="s">
        <v>686</v>
      </c>
      <c r="D229" t="s">
        <v>687</v>
      </c>
      <c r="E229" t="s">
        <v>688</v>
      </c>
      <c r="F229">
        <v>3113865889</v>
      </c>
      <c r="G229" t="s">
        <v>42</v>
      </c>
    </row>
    <row r="230" spans="1:8">
      <c r="A230" t="str">
        <f>HYPERLINK("#Clientes!A35","Juvenal Marín")</f>
        <v>Juvenal Marín</v>
      </c>
      <c r="B230" t="s">
        <v>477</v>
      </c>
      <c r="C230" t="s">
        <v>686</v>
      </c>
      <c r="D230" t="s">
        <v>687</v>
      </c>
      <c r="E230" t="s">
        <v>688</v>
      </c>
      <c r="F230">
        <v>3113865889</v>
      </c>
      <c r="G230" t="s">
        <v>42</v>
      </c>
    </row>
    <row r="231" spans="1:8">
      <c r="A231" t="str">
        <f>HYPERLINK("#Clientes!A35","Juvenal Marín")</f>
        <v>Juvenal Marín</v>
      </c>
      <c r="B231" t="s">
        <v>478</v>
      </c>
      <c r="C231" t="s">
        <v>686</v>
      </c>
      <c r="D231" t="s">
        <v>687</v>
      </c>
      <c r="E231" t="s">
        <v>688</v>
      </c>
      <c r="F231">
        <v>3113865889</v>
      </c>
      <c r="G231" t="s">
        <v>42</v>
      </c>
    </row>
    <row r="232" spans="1:8">
      <c r="A232" t="str">
        <f>HYPERLINK("#Clientes!A35","Juvenal Marín")</f>
        <v>Juvenal Marín</v>
      </c>
      <c r="B232" t="s">
        <v>479</v>
      </c>
      <c r="C232" t="s">
        <v>686</v>
      </c>
      <c r="D232" t="s">
        <v>687</v>
      </c>
      <c r="E232" t="s">
        <v>688</v>
      </c>
      <c r="F232">
        <v>3113865889</v>
      </c>
      <c r="G232" t="s">
        <v>42</v>
      </c>
    </row>
    <row r="233" spans="1:8">
      <c r="A233" t="str">
        <f>HYPERLINK("#Clientes!A36","Sonia Hurtado")</f>
        <v>Sonia Hurtado</v>
      </c>
      <c r="B233" t="s">
        <v>471</v>
      </c>
      <c r="C233" t="s">
        <v>277</v>
      </c>
      <c r="D233" t="s">
        <v>689</v>
      </c>
      <c r="E233" t="s">
        <v>280</v>
      </c>
      <c r="F233" t="s">
        <v>281</v>
      </c>
      <c r="G233" t="s">
        <v>42</v>
      </c>
    </row>
    <row r="234" spans="1:8">
      <c r="A234" t="str">
        <f>HYPERLINK("#Clientes!A36","Sonia Hurtado")</f>
        <v>Sonia Hurtado</v>
      </c>
      <c r="B234" t="s">
        <v>474</v>
      </c>
      <c r="C234" t="s">
        <v>277</v>
      </c>
      <c r="D234" t="s">
        <v>278</v>
      </c>
      <c r="E234" t="s">
        <v>280</v>
      </c>
      <c r="F234" t="s">
        <v>281</v>
      </c>
      <c r="G234" t="s">
        <v>52</v>
      </c>
    </row>
    <row r="235" spans="1:8">
      <c r="A235" t="str">
        <f>HYPERLINK("#Clientes!A36","Sonia Hurtado")</f>
        <v>Sonia Hurtado</v>
      </c>
      <c r="B235" t="s">
        <v>475</v>
      </c>
      <c r="C235" t="s">
        <v>277</v>
      </c>
      <c r="D235" t="s">
        <v>278</v>
      </c>
      <c r="E235" t="s">
        <v>280</v>
      </c>
      <c r="F235" t="s">
        <v>281</v>
      </c>
      <c r="G235" t="s">
        <v>42</v>
      </c>
    </row>
    <row r="236" spans="1:8">
      <c r="A236" t="str">
        <f>HYPERLINK("#Clientes!A36","Sonia Hurtado")</f>
        <v>Sonia Hurtado</v>
      </c>
      <c r="B236" t="s">
        <v>476</v>
      </c>
      <c r="C236" t="s">
        <v>277</v>
      </c>
      <c r="D236" t="s">
        <v>278</v>
      </c>
      <c r="E236" t="s">
        <v>280</v>
      </c>
      <c r="F236" t="s">
        <v>281</v>
      </c>
      <c r="G236" t="s">
        <v>42</v>
      </c>
    </row>
    <row r="237" spans="1:8">
      <c r="A237" t="str">
        <f>HYPERLINK("#Clientes!A36","Sonia Hurtado")</f>
        <v>Sonia Hurtado</v>
      </c>
      <c r="B237" t="s">
        <v>477</v>
      </c>
      <c r="C237" t="s">
        <v>277</v>
      </c>
      <c r="D237" t="s">
        <v>278</v>
      </c>
      <c r="E237" t="s">
        <v>280</v>
      </c>
      <c r="F237" t="s">
        <v>281</v>
      </c>
      <c r="G237" t="s">
        <v>42</v>
      </c>
    </row>
    <row r="238" spans="1:8">
      <c r="A238" t="str">
        <f>HYPERLINK("#Clientes!A36","Sonia Hurtado")</f>
        <v>Sonia Hurtado</v>
      </c>
      <c r="B238" t="s">
        <v>478</v>
      </c>
      <c r="C238" t="s">
        <v>277</v>
      </c>
      <c r="D238" t="s">
        <v>278</v>
      </c>
      <c r="E238" t="s">
        <v>280</v>
      </c>
      <c r="F238"/>
      <c r="G238" t="s">
        <v>42</v>
      </c>
    </row>
    <row r="239" spans="1:8">
      <c r="A239" t="str">
        <f>HYPERLINK("#Clientes!A36","Sonia Hurtado")</f>
        <v>Sonia Hurtado</v>
      </c>
      <c r="B239" t="s">
        <v>479</v>
      </c>
      <c r="C239" t="s">
        <v>277</v>
      </c>
      <c r="D239" t="s">
        <v>278</v>
      </c>
      <c r="E239" t="s">
        <v>280</v>
      </c>
      <c r="F239"/>
      <c r="G239" t="s">
        <v>42</v>
      </c>
    </row>
    <row r="240" spans="1:8">
      <c r="A240" t="str">
        <f>HYPERLINK("#Clientes!A37","Paola Roa")</f>
        <v>Paola Roa</v>
      </c>
      <c r="B240" t="s">
        <v>471</v>
      </c>
      <c r="C240" t="s">
        <v>283</v>
      </c>
      <c r="D240" t="s">
        <v>285</v>
      </c>
      <c r="E240" t="s">
        <v>289</v>
      </c>
      <c r="F240">
        <v>3124204273</v>
      </c>
      <c r="G240" t="s">
        <v>42</v>
      </c>
    </row>
    <row r="241" spans="1:8">
      <c r="A241" t="str">
        <f>HYPERLINK("#Clientes!A37","Paola Roa")</f>
        <v>Paola Roa</v>
      </c>
      <c r="B241" t="s">
        <v>474</v>
      </c>
      <c r="C241" t="s">
        <v>690</v>
      </c>
      <c r="D241" t="s">
        <v>691</v>
      </c>
      <c r="E241" t="s">
        <v>692</v>
      </c>
      <c r="F241">
        <v>3222248457</v>
      </c>
      <c r="G241" t="s">
        <v>42</v>
      </c>
    </row>
    <row r="242" spans="1:8">
      <c r="A242" t="str">
        <f>HYPERLINK("#Clientes!A37","Paola Roa")</f>
        <v>Paola Roa</v>
      </c>
      <c r="B242" t="s">
        <v>475</v>
      </c>
      <c r="C242" t="s">
        <v>283</v>
      </c>
      <c r="D242" t="s">
        <v>285</v>
      </c>
      <c r="E242" t="s">
        <v>289</v>
      </c>
      <c r="F242">
        <v>3124204273</v>
      </c>
      <c r="G242" t="s">
        <v>42</v>
      </c>
    </row>
    <row r="243" spans="1:8">
      <c r="A243" t="str">
        <f>HYPERLINK("#Clientes!A37","Paola Roa")</f>
        <v>Paola Roa</v>
      </c>
      <c r="B243" t="s">
        <v>476</v>
      </c>
      <c r="C243" t="s">
        <v>283</v>
      </c>
      <c r="D243" t="s">
        <v>285</v>
      </c>
      <c r="E243" t="s">
        <v>693</v>
      </c>
      <c r="F243">
        <v>3124204273</v>
      </c>
      <c r="G243" t="s">
        <v>42</v>
      </c>
    </row>
    <row r="244" spans="1:8">
      <c r="A244" t="str">
        <f>HYPERLINK("#Clientes!A37","Paola Roa")</f>
        <v>Paola Roa</v>
      </c>
      <c r="B244" t="s">
        <v>477</v>
      </c>
      <c r="C244" t="s">
        <v>283</v>
      </c>
      <c r="D244" t="s">
        <v>285</v>
      </c>
      <c r="E244" t="s">
        <v>289</v>
      </c>
      <c r="F244">
        <v>3124204273</v>
      </c>
      <c r="G244" t="s">
        <v>42</v>
      </c>
    </row>
    <row r="245" spans="1:8">
      <c r="A245" t="str">
        <f>HYPERLINK("#Clientes!A37","Paola Roa")</f>
        <v>Paola Roa</v>
      </c>
      <c r="B245" t="s">
        <v>478</v>
      </c>
      <c r="C245" t="s">
        <v>694</v>
      </c>
      <c r="D245" t="s">
        <v>285</v>
      </c>
      <c r="E245" t="s">
        <v>289</v>
      </c>
      <c r="F245">
        <v>3124204273</v>
      </c>
      <c r="G245" t="s">
        <v>42</v>
      </c>
    </row>
    <row r="246" spans="1:8">
      <c r="A246" t="str">
        <f>HYPERLINK("#Clientes!A37","Paola Roa")</f>
        <v>Paola Roa</v>
      </c>
      <c r="B246" t="s">
        <v>479</v>
      </c>
      <c r="C246" t="s">
        <v>690</v>
      </c>
      <c r="D246" t="s">
        <v>691</v>
      </c>
      <c r="E246" t="s">
        <v>289</v>
      </c>
      <c r="F246">
        <v>3124204273</v>
      </c>
      <c r="G246" t="s">
        <v>42</v>
      </c>
    </row>
    <row r="247" spans="1:8">
      <c r="A247" t="str">
        <f>HYPERLINK("#Clientes!A38","Alejandra Quintero")</f>
        <v>Alejandra Quintero</v>
      </c>
      <c r="B247" t="s">
        <v>471</v>
      </c>
      <c r="C247" t="s">
        <v>291</v>
      </c>
      <c r="D247" t="s">
        <v>695</v>
      </c>
      <c r="E247" t="s">
        <v>297</v>
      </c>
      <c r="F247" t="s">
        <v>696</v>
      </c>
      <c r="G247" t="s">
        <v>42</v>
      </c>
    </row>
    <row r="248" spans="1:8">
      <c r="A248" t="str">
        <f>HYPERLINK("#Clientes!A38","Alejandra Quintero")</f>
        <v>Alejandra Quintero</v>
      </c>
      <c r="B248" t="s">
        <v>474</v>
      </c>
      <c r="C248" t="s">
        <v>291</v>
      </c>
      <c r="D248" t="s">
        <v>292</v>
      </c>
      <c r="E248" t="s">
        <v>297</v>
      </c>
      <c r="F248" t="s">
        <v>697</v>
      </c>
      <c r="G248" t="s">
        <v>42</v>
      </c>
    </row>
    <row r="249" spans="1:8">
      <c r="A249" t="str">
        <f>HYPERLINK("#Clientes!A38","Alejandra Quintero")</f>
        <v>Alejandra Quintero</v>
      </c>
      <c r="B249" t="s">
        <v>475</v>
      </c>
      <c r="C249" t="s">
        <v>291</v>
      </c>
      <c r="D249" t="s">
        <v>292</v>
      </c>
      <c r="E249" t="s">
        <v>297</v>
      </c>
      <c r="F249" t="s">
        <v>697</v>
      </c>
      <c r="G249" t="s">
        <v>42</v>
      </c>
    </row>
    <row r="250" spans="1:8">
      <c r="A250" t="str">
        <f>HYPERLINK("#Clientes!A38","Alejandra Quintero")</f>
        <v>Alejandra Quintero</v>
      </c>
      <c r="B250" t="s">
        <v>476</v>
      </c>
      <c r="C250" t="s">
        <v>291</v>
      </c>
      <c r="D250" t="s">
        <v>695</v>
      </c>
      <c r="E250" t="s">
        <v>297</v>
      </c>
      <c r="F250" t="s">
        <v>696</v>
      </c>
      <c r="G250" t="s">
        <v>42</v>
      </c>
    </row>
    <row r="251" spans="1:8">
      <c r="A251" t="str">
        <f>HYPERLINK("#Clientes!A38","Alejandra Quintero")</f>
        <v>Alejandra Quintero</v>
      </c>
      <c r="B251" t="s">
        <v>477</v>
      </c>
      <c r="C251" t="s">
        <v>291</v>
      </c>
      <c r="D251" t="s">
        <v>695</v>
      </c>
      <c r="E251" t="s">
        <v>297</v>
      </c>
      <c r="F251" t="s">
        <v>696</v>
      </c>
      <c r="G251" t="s">
        <v>42</v>
      </c>
    </row>
    <row r="252" spans="1:8">
      <c r="A252" t="str">
        <f>HYPERLINK("#Clientes!A38","Alejandra Quintero")</f>
        <v>Alejandra Quintero</v>
      </c>
      <c r="B252" t="s">
        <v>478</v>
      </c>
      <c r="C252" t="s">
        <v>291</v>
      </c>
      <c r="D252" t="s">
        <v>695</v>
      </c>
      <c r="E252" t="s">
        <v>297</v>
      </c>
      <c r="F252" t="s">
        <v>696</v>
      </c>
      <c r="G252" t="s">
        <v>42</v>
      </c>
    </row>
    <row r="253" spans="1:8">
      <c r="A253" t="str">
        <f>HYPERLINK("#Clientes!A38","Alejandra Quintero")</f>
        <v>Alejandra Quintero</v>
      </c>
      <c r="B253" t="s">
        <v>479</v>
      </c>
      <c r="C253" t="s">
        <v>291</v>
      </c>
      <c r="D253" t="s">
        <v>695</v>
      </c>
      <c r="E253" t="s">
        <v>297</v>
      </c>
      <c r="F253" t="s">
        <v>696</v>
      </c>
      <c r="G253" t="s">
        <v>42</v>
      </c>
    </row>
    <row r="254" spans="1:8">
      <c r="A254" t="str">
        <f>HYPERLINK("#Clientes!A39","ASOCIACION DE AMIGOS DEL MUSEO NACIONAL")</f>
        <v>ASOCIACION DE AMIGOS DEL MUSEO NACIONAL</v>
      </c>
      <c r="B254" t="s">
        <v>471</v>
      </c>
      <c r="C254" t="s">
        <v>583</v>
      </c>
      <c r="D254" t="s">
        <v>698</v>
      </c>
      <c r="E254" t="s">
        <v>699</v>
      </c>
      <c r="F254" t="s">
        <v>700</v>
      </c>
      <c r="G254" t="s">
        <v>42</v>
      </c>
    </row>
    <row r="255" spans="1:8">
      <c r="A255" t="str">
        <f>HYPERLINK("#Clientes!A39","ASOCIACION DE AMIGOS DEL MUSEO NACIONAL")</f>
        <v>ASOCIACION DE AMIGOS DEL MUSEO NACIONAL</v>
      </c>
      <c r="B255" t="s">
        <v>474</v>
      </c>
      <c r="C255" t="s">
        <v>701</v>
      </c>
      <c r="D255" t="s">
        <v>698</v>
      </c>
      <c r="E255" t="s">
        <v>699</v>
      </c>
      <c r="F255" t="s">
        <v>700</v>
      </c>
      <c r="G255" t="s">
        <v>42</v>
      </c>
    </row>
    <row r="256" spans="1:8">
      <c r="A256" t="str">
        <f>HYPERLINK("#Clientes!A39","ASOCIACION DE AMIGOS DEL MUSEO NACIONAL")</f>
        <v>ASOCIACION DE AMIGOS DEL MUSEO NACIONAL</v>
      </c>
      <c r="B256" t="s">
        <v>475</v>
      </c>
      <c r="C256" t="s">
        <v>583</v>
      </c>
      <c r="D256" t="s">
        <v>702</v>
      </c>
      <c r="E256" t="s">
        <v>699</v>
      </c>
      <c r="F256" t="s">
        <v>700</v>
      </c>
      <c r="G256" t="s">
        <v>42</v>
      </c>
    </row>
    <row r="257" spans="1:8">
      <c r="A257" t="str">
        <f>HYPERLINK("#Clientes!A39","ASOCIACION DE AMIGOS DEL MUSEO NACIONAL")</f>
        <v>ASOCIACION DE AMIGOS DEL MUSEO NACIONAL</v>
      </c>
      <c r="B257" t="s">
        <v>476</v>
      </c>
      <c r="C257" t="s">
        <v>703</v>
      </c>
      <c r="D257" t="s">
        <v>704</v>
      </c>
      <c r="E257" t="s">
        <v>705</v>
      </c>
      <c r="F257" t="s">
        <v>445</v>
      </c>
      <c r="G257" t="s">
        <v>42</v>
      </c>
    </row>
    <row r="258" spans="1:8">
      <c r="A258" t="str">
        <f>HYPERLINK("#Clientes!A39","ASOCIACION DE AMIGOS DEL MUSEO NACIONAL")</f>
        <v>ASOCIACION DE AMIGOS DEL MUSEO NACIONAL</v>
      </c>
      <c r="B258" t="s">
        <v>477</v>
      </c>
      <c r="C258" t="s">
        <v>703</v>
      </c>
      <c r="D258" t="s">
        <v>704</v>
      </c>
      <c r="E258" t="s">
        <v>705</v>
      </c>
      <c r="F258" t="s">
        <v>445</v>
      </c>
      <c r="G258" t="s">
        <v>42</v>
      </c>
    </row>
    <row r="259" spans="1:8">
      <c r="A259" t="str">
        <f>HYPERLINK("#Clientes!A39","ASOCIACION DE AMIGOS DEL MUSEO NACIONAL")</f>
        <v>ASOCIACION DE AMIGOS DEL MUSEO NACIONAL</v>
      </c>
      <c r="B259" t="s">
        <v>478</v>
      </c>
      <c r="C259" t="s">
        <v>654</v>
      </c>
      <c r="D259" t="s">
        <v>706</v>
      </c>
      <c r="E259" t="s">
        <v>707</v>
      </c>
      <c r="F259" t="s">
        <v>445</v>
      </c>
      <c r="G259" t="s">
        <v>42</v>
      </c>
    </row>
    <row r="260" spans="1:8">
      <c r="A260" t="str">
        <f>HYPERLINK("#Clientes!A39","ASOCIACION DE AMIGOS DEL MUSEO NACIONAL")</f>
        <v>ASOCIACION DE AMIGOS DEL MUSEO NACIONAL</v>
      </c>
      <c r="B260" t="s">
        <v>479</v>
      </c>
      <c r="C260" t="s">
        <v>701</v>
      </c>
      <c r="D260" t="s">
        <v>702</v>
      </c>
      <c r="E260" t="s">
        <v>699</v>
      </c>
      <c r="F260" t="s">
        <v>700</v>
      </c>
      <c r="G260" t="s">
        <v>42</v>
      </c>
    </row>
    <row r="261" spans="1:8">
      <c r="A261" t="str">
        <f>HYPERLINK("#Clientes!A40","Carlos Salazar")</f>
        <v>Carlos Salazar</v>
      </c>
      <c r="B261" t="s">
        <v>471</v>
      </c>
      <c r="C261" t="s">
        <v>708</v>
      </c>
      <c r="D261" t="s">
        <v>709</v>
      </c>
      <c r="E261" t="s">
        <v>311</v>
      </c>
      <c r="F261" t="s">
        <v>310</v>
      </c>
      <c r="G261" t="s">
        <v>42</v>
      </c>
    </row>
    <row r="262" spans="1:8">
      <c r="A262" t="str">
        <f>HYPERLINK("#Clientes!A40","Carlos Salazar")</f>
        <v>Carlos Salazar</v>
      </c>
      <c r="B262" t="s">
        <v>474</v>
      </c>
      <c r="C262" t="s">
        <v>708</v>
      </c>
      <c r="D262" t="s">
        <v>709</v>
      </c>
      <c r="E262" t="s">
        <v>311</v>
      </c>
      <c r="F262" t="s">
        <v>310</v>
      </c>
      <c r="G262" t="s">
        <v>42</v>
      </c>
    </row>
    <row r="263" spans="1:8">
      <c r="A263" t="str">
        <f>HYPERLINK("#Clientes!A40","Carlos Salazar")</f>
        <v>Carlos Salazar</v>
      </c>
      <c r="B263" t="s">
        <v>475</v>
      </c>
      <c r="C263" t="s">
        <v>708</v>
      </c>
      <c r="D263" t="s">
        <v>709</v>
      </c>
      <c r="E263" t="s">
        <v>311</v>
      </c>
      <c r="F263" t="s">
        <v>310</v>
      </c>
      <c r="G263" t="s">
        <v>42</v>
      </c>
    </row>
    <row r="264" spans="1:8">
      <c r="A264" t="str">
        <f>HYPERLINK("#Clientes!A40","Carlos Salazar")</f>
        <v>Carlos Salazar</v>
      </c>
      <c r="B264" t="s">
        <v>476</v>
      </c>
      <c r="C264" t="s">
        <v>708</v>
      </c>
      <c r="D264" t="s">
        <v>709</v>
      </c>
      <c r="E264" t="s">
        <v>311</v>
      </c>
      <c r="F264" t="s">
        <v>310</v>
      </c>
      <c r="G264" t="s">
        <v>42</v>
      </c>
    </row>
    <row r="265" spans="1:8">
      <c r="A265" t="str">
        <f>HYPERLINK("#Clientes!A40","Carlos Salazar")</f>
        <v>Carlos Salazar</v>
      </c>
      <c r="B265" t="s">
        <v>477</v>
      </c>
      <c r="C265" t="s">
        <v>708</v>
      </c>
      <c r="D265" t="s">
        <v>709</v>
      </c>
      <c r="E265" t="s">
        <v>311</v>
      </c>
      <c r="F265" t="s">
        <v>310</v>
      </c>
      <c r="G265" t="s">
        <v>42</v>
      </c>
    </row>
    <row r="266" spans="1:8">
      <c r="A266" t="str">
        <f>HYPERLINK("#Clientes!A40","Carlos Salazar")</f>
        <v>Carlos Salazar</v>
      </c>
      <c r="B266" t="s">
        <v>478</v>
      </c>
      <c r="C266" t="s">
        <v>708</v>
      </c>
      <c r="D266" t="s">
        <v>709</v>
      </c>
      <c r="E266" t="s">
        <v>311</v>
      </c>
      <c r="F266" t="s">
        <v>310</v>
      </c>
      <c r="G266" t="s">
        <v>42</v>
      </c>
    </row>
    <row r="267" spans="1:8">
      <c r="A267" t="str">
        <f>HYPERLINK("#Clientes!A40","Carlos Salazar")</f>
        <v>Carlos Salazar</v>
      </c>
      <c r="B267" t="s">
        <v>479</v>
      </c>
      <c r="C267" t="s">
        <v>710</v>
      </c>
      <c r="D267" t="s">
        <v>711</v>
      </c>
      <c r="E267" t="s">
        <v>311</v>
      </c>
      <c r="F267" t="s">
        <v>310</v>
      </c>
      <c r="G267" t="s">
        <v>42</v>
      </c>
    </row>
    <row r="268" spans="1:8">
      <c r="A268" t="str">
        <f>HYPERLINK("#Clientes!A41","CONTRABAJO LIBRO Y CAFÉ")</f>
        <v>CONTRABAJO LIBRO Y CAFÉ</v>
      </c>
      <c r="B268" t="s">
        <v>471</v>
      </c>
      <c r="C268" t="s">
        <v>712</v>
      </c>
      <c r="D268" t="s">
        <v>713</v>
      </c>
      <c r="E268" t="s">
        <v>453</v>
      </c>
      <c r="F268">
        <v>3028515036</v>
      </c>
      <c r="G268" t="s">
        <v>42</v>
      </c>
    </row>
    <row r="269" spans="1:8">
      <c r="A269" t="str">
        <f>HYPERLINK("#Clientes!A41","CONTRABAJO LIBRO Y CAFÉ")</f>
        <v>CONTRABAJO LIBRO Y CAFÉ</v>
      </c>
      <c r="B269" t="s">
        <v>474</v>
      </c>
      <c r="C269" t="s">
        <v>712</v>
      </c>
      <c r="D269" t="s">
        <v>713</v>
      </c>
      <c r="E269" t="s">
        <v>453</v>
      </c>
      <c r="F269">
        <v>3028515036</v>
      </c>
      <c r="G269" t="s">
        <v>42</v>
      </c>
    </row>
    <row r="270" spans="1:8">
      <c r="A270" t="str">
        <f>HYPERLINK("#Clientes!A41","CONTRABAJO LIBRO Y CAFÉ")</f>
        <v>CONTRABAJO LIBRO Y CAFÉ</v>
      </c>
      <c r="B270" t="s">
        <v>475</v>
      </c>
      <c r="C270" t="s">
        <v>712</v>
      </c>
      <c r="D270" t="s">
        <v>713</v>
      </c>
      <c r="E270" t="s">
        <v>453</v>
      </c>
      <c r="F270">
        <v>3028515036</v>
      </c>
      <c r="G270" t="s">
        <v>42</v>
      </c>
    </row>
    <row r="271" spans="1:8">
      <c r="A271" t="str">
        <f>HYPERLINK("#Clientes!A41","CONTRABAJO LIBRO Y CAFÉ")</f>
        <v>CONTRABAJO LIBRO Y CAFÉ</v>
      </c>
      <c r="B271" t="s">
        <v>476</v>
      </c>
      <c r="C271" t="s">
        <v>712</v>
      </c>
      <c r="D271" t="s">
        <v>713</v>
      </c>
      <c r="E271" t="s">
        <v>453</v>
      </c>
      <c r="F271">
        <v>3028515036</v>
      </c>
      <c r="G271" t="s">
        <v>42</v>
      </c>
    </row>
    <row r="272" spans="1:8">
      <c r="A272" t="str">
        <f>HYPERLINK("#Clientes!A41","CONTRABAJO LIBRO Y CAFÉ")</f>
        <v>CONTRABAJO LIBRO Y CAFÉ</v>
      </c>
      <c r="B272" t="s">
        <v>477</v>
      </c>
      <c r="C272" t="s">
        <v>712</v>
      </c>
      <c r="D272" t="s">
        <v>713</v>
      </c>
      <c r="E272" t="s">
        <v>453</v>
      </c>
      <c r="F272">
        <v>3028515036</v>
      </c>
      <c r="G272" t="s">
        <v>42</v>
      </c>
    </row>
    <row r="273" spans="1:8">
      <c r="A273" t="str">
        <f>HYPERLINK("#Clientes!A41","CONTRABAJO LIBRO Y CAFÉ")</f>
        <v>CONTRABAJO LIBRO Y CAFÉ</v>
      </c>
      <c r="B273" t="s">
        <v>478</v>
      </c>
      <c r="C273" t="s">
        <v>712</v>
      </c>
      <c r="D273" t="s">
        <v>713</v>
      </c>
      <c r="E273" t="s">
        <v>453</v>
      </c>
      <c r="F273">
        <v>3028515036</v>
      </c>
      <c r="G273" t="s">
        <v>42</v>
      </c>
    </row>
    <row r="274" spans="1:8">
      <c r="A274" t="str">
        <f>HYPERLINK("#Clientes!A41","CONTRABAJO LIBRO Y CAFÉ")</f>
        <v>CONTRABAJO LIBRO Y CAFÉ</v>
      </c>
      <c r="B274" t="s">
        <v>479</v>
      </c>
      <c r="C274" t="s">
        <v>712</v>
      </c>
      <c r="D274" t="s">
        <v>713</v>
      </c>
      <c r="E274" t="s">
        <v>453</v>
      </c>
      <c r="F274">
        <v>3028515036</v>
      </c>
      <c r="G274" t="s">
        <v>42</v>
      </c>
    </row>
    <row r="275" spans="1:8">
      <c r="A275" t="str">
        <f>HYPERLINK("#Clientes!A42","Diego Beltrán")</f>
        <v>Diego Beltrán</v>
      </c>
      <c r="B275" t="s">
        <v>471</v>
      </c>
      <c r="C275" t="s">
        <v>714</v>
      </c>
      <c r="D275" t="s">
        <v>715</v>
      </c>
      <c r="E275" t="s">
        <v>326</v>
      </c>
      <c r="F275">
        <v>3105694909</v>
      </c>
      <c r="G275" t="s">
        <v>42</v>
      </c>
    </row>
    <row r="276" spans="1:8">
      <c r="A276" t="str">
        <f>HYPERLINK("#Clientes!A42","Diego Beltrán")</f>
        <v>Diego Beltrán</v>
      </c>
      <c r="B276" t="s">
        <v>474</v>
      </c>
      <c r="C276" t="s">
        <v>716</v>
      </c>
      <c r="D276" t="s">
        <v>717</v>
      </c>
      <c r="E276" t="s">
        <v>326</v>
      </c>
      <c r="F276">
        <v>3209305519</v>
      </c>
      <c r="G276" t="s">
        <v>42</v>
      </c>
    </row>
    <row r="277" spans="1:8">
      <c r="A277" t="str">
        <f>HYPERLINK("#Clientes!A42","Diego Beltrán")</f>
        <v>Diego Beltrán</v>
      </c>
      <c r="B277" t="s">
        <v>475</v>
      </c>
      <c r="C277" t="s">
        <v>714</v>
      </c>
      <c r="D277" t="s">
        <v>715</v>
      </c>
      <c r="E277" t="s">
        <v>326</v>
      </c>
      <c r="F277">
        <v>3105694909</v>
      </c>
      <c r="G277" t="s">
        <v>42</v>
      </c>
    </row>
    <row r="278" spans="1:8">
      <c r="A278" t="str">
        <f>HYPERLINK("#Clientes!A42","Diego Beltrán")</f>
        <v>Diego Beltrán</v>
      </c>
      <c r="B278" t="s">
        <v>476</v>
      </c>
      <c r="C278" t="s">
        <v>714</v>
      </c>
      <c r="D278" t="s">
        <v>715</v>
      </c>
      <c r="E278" t="s">
        <v>326</v>
      </c>
      <c r="F278">
        <v>3105694909</v>
      </c>
      <c r="G278" t="s">
        <v>42</v>
      </c>
    </row>
    <row r="279" spans="1:8">
      <c r="A279" t="str">
        <f>HYPERLINK("#Clientes!A42","Diego Beltrán")</f>
        <v>Diego Beltrán</v>
      </c>
      <c r="B279" t="s">
        <v>477</v>
      </c>
      <c r="C279" t="s">
        <v>714</v>
      </c>
      <c r="D279" t="s">
        <v>715</v>
      </c>
      <c r="E279" t="s">
        <v>326</v>
      </c>
      <c r="F279">
        <v>3105694909</v>
      </c>
      <c r="G279" t="s">
        <v>42</v>
      </c>
    </row>
    <row r="280" spans="1:8">
      <c r="A280" t="str">
        <f>HYPERLINK("#Clientes!A42","Diego Beltrán")</f>
        <v>Diego Beltrán</v>
      </c>
      <c r="B280" t="s">
        <v>478</v>
      </c>
      <c r="C280" t="s">
        <v>714</v>
      </c>
      <c r="D280" t="s">
        <v>715</v>
      </c>
      <c r="E280" t="s">
        <v>326</v>
      </c>
      <c r="F280">
        <v>3105694909</v>
      </c>
      <c r="G280" t="s">
        <v>42</v>
      </c>
    </row>
    <row r="281" spans="1:8">
      <c r="A281" t="str">
        <f>HYPERLINK("#Clientes!A42","Diego Beltrán")</f>
        <v>Diego Beltrán</v>
      </c>
      <c r="B281" t="s">
        <v>479</v>
      </c>
      <c r="C281" t="s">
        <v>714</v>
      </c>
      <c r="D281" t="s">
        <v>715</v>
      </c>
      <c r="E281" t="s">
        <v>326</v>
      </c>
      <c r="F281">
        <v>3105694909</v>
      </c>
      <c r="G281" t="s">
        <v>42</v>
      </c>
    </row>
    <row r="282" spans="1:8">
      <c r="A282" t="str">
        <f>HYPERLINK("#Clientes!A43","2621 sas")</f>
        <v>2621 sas</v>
      </c>
      <c r="B282" t="s">
        <v>471</v>
      </c>
      <c r="C282" t="s">
        <v>718</v>
      </c>
      <c r="D282" t="s">
        <v>719</v>
      </c>
      <c r="E282" t="s">
        <v>466</v>
      </c>
      <c r="F282">
        <v>3106799719</v>
      </c>
      <c r="G282" t="s">
        <v>42</v>
      </c>
    </row>
    <row r="283" spans="1:8">
      <c r="A283" t="str">
        <f>HYPERLINK("#Clientes!A43","2621 sas")</f>
        <v>2621 sas</v>
      </c>
      <c r="B283" t="s">
        <v>474</v>
      </c>
      <c r="C283" t="s">
        <v>720</v>
      </c>
      <c r="D283" t="s">
        <v>721</v>
      </c>
      <c r="E283" t="s">
        <v>722</v>
      </c>
      <c r="F283">
        <v>3134073307</v>
      </c>
      <c r="G283" t="s">
        <v>42</v>
      </c>
    </row>
    <row r="284" spans="1:8">
      <c r="A284" t="str">
        <f>HYPERLINK("#Clientes!A43","2621 sas")</f>
        <v>2621 sas</v>
      </c>
      <c r="B284" t="s">
        <v>475</v>
      </c>
      <c r="C284" t="s">
        <v>718</v>
      </c>
      <c r="D284" t="s">
        <v>719</v>
      </c>
      <c r="E284" t="s">
        <v>466</v>
      </c>
      <c r="F284">
        <v>3106799719</v>
      </c>
      <c r="G284" t="s">
        <v>42</v>
      </c>
    </row>
    <row r="285" spans="1:8">
      <c r="A285" t="str">
        <f>HYPERLINK("#Clientes!A43","2621 sas")</f>
        <v>2621 sas</v>
      </c>
      <c r="B285" t="s">
        <v>476</v>
      </c>
      <c r="C285" t="s">
        <v>718</v>
      </c>
      <c r="D285" t="s">
        <v>719</v>
      </c>
      <c r="E285" t="s">
        <v>466</v>
      </c>
      <c r="F285">
        <v>3106799719</v>
      </c>
      <c r="G285" t="s">
        <v>42</v>
      </c>
    </row>
    <row r="286" spans="1:8">
      <c r="A286" t="str">
        <f>HYPERLINK("#Clientes!A43","2621 sas")</f>
        <v>2621 sas</v>
      </c>
      <c r="B286" t="s">
        <v>477</v>
      </c>
      <c r="C286" t="s">
        <v>718</v>
      </c>
      <c r="D286" t="s">
        <v>719</v>
      </c>
      <c r="E286" t="s">
        <v>466</v>
      </c>
      <c r="F286">
        <v>3106799719</v>
      </c>
      <c r="G286" t="s">
        <v>42</v>
      </c>
    </row>
    <row r="287" spans="1:8">
      <c r="A287" t="str">
        <f>HYPERLINK("#Clientes!A43","2621 sas")</f>
        <v>2621 sas</v>
      </c>
      <c r="B287" t="s">
        <v>478</v>
      </c>
      <c r="C287" t="s">
        <v>718</v>
      </c>
      <c r="D287" t="s">
        <v>719</v>
      </c>
      <c r="E287" t="s">
        <v>466</v>
      </c>
      <c r="F287">
        <v>3106799719</v>
      </c>
      <c r="G287" t="s">
        <v>42</v>
      </c>
    </row>
    <row r="288" spans="1:8">
      <c r="A288" t="str">
        <f>HYPERLINK("#Clientes!A43","2621 sas")</f>
        <v>2621 sas</v>
      </c>
      <c r="B288" t="s">
        <v>479</v>
      </c>
      <c r="C288" t="s">
        <v>718</v>
      </c>
      <c r="D288" t="s">
        <v>719</v>
      </c>
      <c r="E288" t="s">
        <v>466</v>
      </c>
      <c r="F288">
        <v>3106799719</v>
      </c>
      <c r="G288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TODO LIBROS SALAZAR SAS" display="TODO LIBROS SALAZAR SAS"/>
    <hyperlink ref="A3" r:id="rId_hyperlink_2" tooltip="TODO LIBROS SALAZAR SAS" display="TODO LIBROS SALAZAR SAS"/>
    <hyperlink ref="A4" r:id="rId_hyperlink_3" tooltip="TODO LIBROS SALAZAR SAS" display="TODO LIBROS SALAZAR SAS"/>
    <hyperlink ref="A5" r:id="rId_hyperlink_4" tooltip="TODO LIBROS SALAZAR SAS" display="TODO LIBROS SALAZAR SAS"/>
    <hyperlink ref="A6" r:id="rId_hyperlink_5" tooltip="TODO LIBROS SALAZAR SAS" display="TODO LIBROS SALAZAR SAS"/>
    <hyperlink ref="A7" r:id="rId_hyperlink_6" tooltip="TODO LIBROS SALAZAR SAS" display="TODO LIBROS SALAZAR SAS"/>
    <hyperlink ref="A8" r:id="rId_hyperlink_7" tooltip="TODO LIBROS SALAZAR SAS" display="TODO LIBROS SALAZAR SAS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Villegas Editores" display="Villegas Editores"/>
    <hyperlink ref="A87" r:id="rId_hyperlink_86" tooltip="Villegas Editores" display="Villegas Editores"/>
    <hyperlink ref="A88" r:id="rId_hyperlink_87" tooltip="Villegas Editores" display="Villegas Editores"/>
    <hyperlink ref="A89" r:id="rId_hyperlink_88" tooltip="Villegas Editores" display="Villegas Editores"/>
    <hyperlink ref="A90" r:id="rId_hyperlink_89" tooltip="Villegas Editores" display="Villegas Editores"/>
    <hyperlink ref="A91" r:id="rId_hyperlink_90" tooltip="Villegas Editores" display="Villegas Editores"/>
    <hyperlink ref="A92" r:id="rId_hyperlink_91" tooltip="Villegas Editores" display="Villegas Editores"/>
    <hyperlink ref="A93" r:id="rId_hyperlink_92" tooltip="Casa Tomada Libros y Café" display="Casa Tomada Libros y Café"/>
    <hyperlink ref="A94" r:id="rId_hyperlink_93" tooltip="Casa Tomada Libros y Café" display="Casa Tomada Libros y Café"/>
    <hyperlink ref="A95" r:id="rId_hyperlink_94" tooltip="Casa Tomada Libros y Café" display="Casa Tomada Libros y Café"/>
    <hyperlink ref="A96" r:id="rId_hyperlink_95" tooltip="Casa Tomada Libros y Café" display="Casa Tomada Libros y Café"/>
    <hyperlink ref="A97" r:id="rId_hyperlink_96" tooltip="Casa Tomada Libros y Café" display="Casa Tomada Libros y Café"/>
    <hyperlink ref="A98" r:id="rId_hyperlink_97" tooltip="Casa Tomada Libros y Café" display="Casa Tomada Libros y Café"/>
    <hyperlink ref="A99" r:id="rId_hyperlink_98" tooltip="Casa Tomada Libros y Café" display="Casa Tomada Libros y Café"/>
    <hyperlink ref="A100" r:id="rId_hyperlink_99" tooltip="SANTIAGO AGUIRRE" display="SANTIAGO AGUIRRE"/>
    <hyperlink ref="A101" r:id="rId_hyperlink_100" tooltip="SANTIAGO AGUIRRE" display="SANTIAGO AGUIRRE"/>
    <hyperlink ref="A102" r:id="rId_hyperlink_101" tooltip="SANTIAGO AGUIRRE" display="SANTIAGO AGUIRRE"/>
    <hyperlink ref="A103" r:id="rId_hyperlink_102" tooltip="SANTIAGO AGUIRRE" display="SANTIAGO AGUIRRE"/>
    <hyperlink ref="A104" r:id="rId_hyperlink_103" tooltip="SANTIAGO AGUIRRE" display="SANTIAGO AGUIRRE"/>
    <hyperlink ref="A105" r:id="rId_hyperlink_104" tooltip="SANTIAGO AGUIRRE" display="SANTIAGO AGUIRRE"/>
    <hyperlink ref="A106" r:id="rId_hyperlink_105" tooltip="SANTIAGO AGUIRRE" display="SANTIAGO AGUIRRE"/>
    <hyperlink ref="A107" r:id="rId_hyperlink_106" tooltip="Prólogo libros" display="Prólogo libros"/>
    <hyperlink ref="A108" r:id="rId_hyperlink_107" tooltip="Prólogo libros" display="Prólogo libros"/>
    <hyperlink ref="A109" r:id="rId_hyperlink_108" tooltip="Prólogo libros" display="Prólogo libros"/>
    <hyperlink ref="A110" r:id="rId_hyperlink_109" tooltip="Prólogo libros" display="Prólogo libros"/>
    <hyperlink ref="A111" r:id="rId_hyperlink_110" tooltip="Prólogo libros" display="Prólogo libros"/>
    <hyperlink ref="A112" r:id="rId_hyperlink_111" tooltip="Prólogo libros" display="Prólogo libros"/>
    <hyperlink ref="A113" r:id="rId_hyperlink_112" tooltip="Prólogo libros" display="Prólogo libros"/>
    <hyperlink ref="A114" r:id="rId_hyperlink_113" tooltip="EL ARCANO LIBRERIA" display="EL ARCANO LIBRERIA"/>
    <hyperlink ref="A115" r:id="rId_hyperlink_114" tooltip="EL ARCANO LIBRERIA" display="EL ARCANO LIBRERIA"/>
    <hyperlink ref="A116" r:id="rId_hyperlink_115" tooltip="EL ARCANO LIBRERIA" display="EL ARCANO LIBRERIA"/>
    <hyperlink ref="A117" r:id="rId_hyperlink_116" tooltip="EL ARCANO LIBRERIA" display="EL ARCANO LIBRERIA"/>
    <hyperlink ref="A118" r:id="rId_hyperlink_117" tooltip="EL ARCANO LIBRERIA" display="EL ARCANO LIBRERIA"/>
    <hyperlink ref="A119" r:id="rId_hyperlink_118" tooltip="EL ARCANO LIBRERIA" display="EL ARCANO LIBRERIA"/>
    <hyperlink ref="A120" r:id="rId_hyperlink_119" tooltip="EL ARCANO LIBRERIA" display="EL ARCANO LIBRERIA"/>
    <hyperlink ref="A121" r:id="rId_hyperlink_120" tooltip="La Valija de fuego" display="La Valija de fuego"/>
    <hyperlink ref="A122" r:id="rId_hyperlink_121" tooltip="La Valija de fuego" display="La Valija de fuego"/>
    <hyperlink ref="A123" r:id="rId_hyperlink_122" tooltip="La Valija de fuego" display="La Valija de fuego"/>
    <hyperlink ref="A124" r:id="rId_hyperlink_123" tooltip="La Valija de fuego" display="La Valija de fuego"/>
    <hyperlink ref="A125" r:id="rId_hyperlink_124" tooltip="La Valija de fuego" display="La Valija de fuego"/>
    <hyperlink ref="A126" r:id="rId_hyperlink_125" tooltip="La Valija de fuego" display="La Valija de fuego"/>
    <hyperlink ref="A127" r:id="rId_hyperlink_126" tooltip="La Valija de fuego" display="La Valija de fuego"/>
    <hyperlink ref="A128" r:id="rId_hyperlink_127" tooltip="Andes Libreria Com" display="Andes Libreria Com"/>
    <hyperlink ref="A129" r:id="rId_hyperlink_128" tooltip="Andes Libreria Com" display="Andes Libreria Com"/>
    <hyperlink ref="A130" r:id="rId_hyperlink_129" tooltip="Andes Libreria Com" display="Andes Libreria Com"/>
    <hyperlink ref="A131" r:id="rId_hyperlink_130" tooltip="Andes Libreria Com" display="Andes Libreria Com"/>
    <hyperlink ref="A132" r:id="rId_hyperlink_131" tooltip="Andes Libreria Com" display="Andes Libreria Com"/>
    <hyperlink ref="A133" r:id="rId_hyperlink_132" tooltip="Andes Libreria Com" display="Andes Libreria Com"/>
    <hyperlink ref="A134" r:id="rId_hyperlink_133" tooltip="Andes Libreria Com" display="Andes Libreria Com"/>
    <hyperlink ref="A135" r:id="rId_hyperlink_134" tooltip="TIENDA TEATRAL" display="TIENDA TEATRAL"/>
    <hyperlink ref="A136" r:id="rId_hyperlink_135" tooltip="TIENDA TEATRAL" display="TIENDA TEATRAL"/>
    <hyperlink ref="A137" r:id="rId_hyperlink_136" tooltip="TIENDA TEATRAL" display="TIENDA TEATRAL"/>
    <hyperlink ref="A138" r:id="rId_hyperlink_137" tooltip="TIENDA TEATRAL" display="TIENDA TEATRAL"/>
    <hyperlink ref="A139" r:id="rId_hyperlink_138" tooltip="TIENDA TEATRAL" display="TIENDA TEATRAL"/>
    <hyperlink ref="A140" r:id="rId_hyperlink_139" tooltip="TIENDA TEATRAL" display="TIENDA TEATRAL"/>
    <hyperlink ref="A141" r:id="rId_hyperlink_140" tooltip="TIENDA TEATRAL" display="TIENDA TEATRAL"/>
    <hyperlink ref="A142" r:id="rId_hyperlink_141" tooltip="LIBRERIAS WILBORADA 1047 SAS" display="LIBRERIAS WILBORADA 1047 SAS"/>
    <hyperlink ref="A143" r:id="rId_hyperlink_142" tooltip="LIBRERIAS WILBORADA 1047 SAS" display="LIBRERIAS WILBORADA 1047 SAS"/>
    <hyperlink ref="A144" r:id="rId_hyperlink_143" tooltip="LIBRERIAS WILBORADA 1047 SAS" display="LIBRERIAS WILBORADA 1047 SAS"/>
    <hyperlink ref="A145" r:id="rId_hyperlink_144" tooltip="LIBRERIAS WILBORADA 1047 SAS" display="LIBRERIAS WILBORADA 1047 SAS"/>
    <hyperlink ref="A146" r:id="rId_hyperlink_145" tooltip="LIBRERIAS WILBORADA 1047 SAS" display="LIBRERIAS WILBORADA 1047 SAS"/>
    <hyperlink ref="A147" r:id="rId_hyperlink_146" tooltip="LIBRERIAS WILBORADA 1047 SAS" display="LIBRERIAS WILBORADA 1047 SAS"/>
    <hyperlink ref="A148" r:id="rId_hyperlink_147" tooltip="LIBRERIAS WILBORADA 1047 SAS" display="LIBRERIAS WILBORADA 1047 SAS"/>
    <hyperlink ref="A149" r:id="rId_hyperlink_148" tooltip="FCE" display="FCE"/>
    <hyperlink ref="A150" r:id="rId_hyperlink_149" tooltip="FCE" display="FCE"/>
    <hyperlink ref="A151" r:id="rId_hyperlink_150" tooltip="FCE" display="FCE"/>
    <hyperlink ref="A152" r:id="rId_hyperlink_151" tooltip="FCE" display="FCE"/>
    <hyperlink ref="A153" r:id="rId_hyperlink_152" tooltip="FCE" display="FCE"/>
    <hyperlink ref="A154" r:id="rId_hyperlink_153" tooltip="FCE" display="FCE"/>
    <hyperlink ref="A155" r:id="rId_hyperlink_154" tooltip="FCE" display="FCE"/>
    <hyperlink ref="A156" r:id="rId_hyperlink_155" tooltip="Ambientes de Aprendizaje SAS" display="Ambientes de Aprendizaje SAS"/>
    <hyperlink ref="A157" r:id="rId_hyperlink_156" tooltip="Ambientes de Aprendizaje SAS" display="Ambientes de Aprendizaje SAS"/>
    <hyperlink ref="A158" r:id="rId_hyperlink_157" tooltip="Ambientes de Aprendizaje SAS" display="Ambientes de Aprendizaje SAS"/>
    <hyperlink ref="A159" r:id="rId_hyperlink_158" tooltip="Ambientes de Aprendizaje SAS" display="Ambientes de Aprendizaje SAS"/>
    <hyperlink ref="A160" r:id="rId_hyperlink_159" tooltip="Ambientes de Aprendizaje SAS" display="Ambientes de Aprendizaje SAS"/>
    <hyperlink ref="A161" r:id="rId_hyperlink_160" tooltip="Ambientes de Aprendizaje SAS" display="Ambientes de Aprendizaje SAS"/>
    <hyperlink ref="A162" r:id="rId_hyperlink_161" tooltip="Ambientes de Aprendizaje SAS" display="Ambientes de Aprendizaje SAS"/>
    <hyperlink ref="A163" r:id="rId_hyperlink_162" tooltip="Oromo café librería" display="Oromo café librería"/>
    <hyperlink ref="A164" r:id="rId_hyperlink_163" tooltip="Oromo café librería" display="Oromo café librería"/>
    <hyperlink ref="A165" r:id="rId_hyperlink_164" tooltip="Oromo café librería" display="Oromo café librería"/>
    <hyperlink ref="A166" r:id="rId_hyperlink_165" tooltip="Oromo café librería" display="Oromo café librería"/>
    <hyperlink ref="A167" r:id="rId_hyperlink_166" tooltip="Oromo café librería" display="Oromo café librería"/>
    <hyperlink ref="A168" r:id="rId_hyperlink_167" tooltip="Oromo café librería" display="Oromo café librería"/>
    <hyperlink ref="A169" r:id="rId_hyperlink_168" tooltip="Oromo café librería" display="Oromo café librería"/>
    <hyperlink ref="A170" r:id="rId_hyperlink_169" tooltip="María Gutiérrez" display="María Gutiérrez"/>
    <hyperlink ref="A171" r:id="rId_hyperlink_170" tooltip="María Gutiérrez" display="María Gutiérrez"/>
    <hyperlink ref="A172" r:id="rId_hyperlink_171" tooltip="María Gutiérrez" display="María Gutiérrez"/>
    <hyperlink ref="A173" r:id="rId_hyperlink_172" tooltip="María Gutiérrez" display="María Gutiérrez"/>
    <hyperlink ref="A174" r:id="rId_hyperlink_173" tooltip="María Gutiérrez" display="María Gutiérrez"/>
    <hyperlink ref="A175" r:id="rId_hyperlink_174" tooltip="María Gutiérrez" display="María Gutiérrez"/>
    <hyperlink ref="A176" r:id="rId_hyperlink_175" tooltip="María Gutiérrez" display="María Gutiérrez"/>
    <hyperlink ref="A177" r:id="rId_hyperlink_176" tooltip="Bukz" display="Bukz"/>
    <hyperlink ref="A178" r:id="rId_hyperlink_177" tooltip="Bukz" display="Bukz"/>
    <hyperlink ref="A179" r:id="rId_hyperlink_178" tooltip="Bukz" display="Bukz"/>
    <hyperlink ref="A180" r:id="rId_hyperlink_179" tooltip="Bukz" display="Bukz"/>
    <hyperlink ref="A181" r:id="rId_hyperlink_180" tooltip="Bukz" display="Bukz"/>
    <hyperlink ref="A182" r:id="rId_hyperlink_181" tooltip="Bukz" display="Bukz"/>
    <hyperlink ref="A183" r:id="rId_hyperlink_182" tooltip="Bukz" display="Bukz"/>
    <hyperlink ref="A184" r:id="rId_hyperlink_183" tooltip="MATORRAL LIBRERIA SAS" display="MATORRAL LIBRERIA SAS"/>
    <hyperlink ref="A185" r:id="rId_hyperlink_184" tooltip="MATORRAL LIBRERIA SAS" display="MATORRAL LIBRERIA SAS"/>
    <hyperlink ref="A186" r:id="rId_hyperlink_185" tooltip="MATORRAL LIBRERIA SAS" display="MATORRAL LIBRERIA SAS"/>
    <hyperlink ref="A187" r:id="rId_hyperlink_186" tooltip="MATORRAL LIBRERIA SAS" display="MATORRAL LIBRERIA SAS"/>
    <hyperlink ref="A188" r:id="rId_hyperlink_187" tooltip="MATORRAL LIBRERIA SAS" display="MATORRAL LIBRERIA SAS"/>
    <hyperlink ref="A189" r:id="rId_hyperlink_188" tooltip="MATORRAL LIBRERIA SAS" display="MATORRAL LIBRERIA SAS"/>
    <hyperlink ref="A190" r:id="rId_hyperlink_189" tooltip="MATORRAL LIBRERIA SAS" display="MATORRAL LIBRERIA SAS"/>
    <hyperlink ref="A191" r:id="rId_hyperlink_190" tooltip="WILSON MENDOZA" display="WILSON MENDOZA"/>
    <hyperlink ref="A192" r:id="rId_hyperlink_191" tooltip="WILSON MENDOZA" display="WILSON MENDOZA"/>
    <hyperlink ref="A193" r:id="rId_hyperlink_192" tooltip="WILSON MENDOZA" display="WILSON MENDOZA"/>
    <hyperlink ref="A194" r:id="rId_hyperlink_193" tooltip="WILSON MENDOZA" display="WILSON MENDOZA"/>
    <hyperlink ref="A195" r:id="rId_hyperlink_194" tooltip="WILSON MENDOZA" display="WILSON MENDOZA"/>
    <hyperlink ref="A196" r:id="rId_hyperlink_195" tooltip="WILSON MENDOZA" display="WILSON MENDOZA"/>
    <hyperlink ref="A197" r:id="rId_hyperlink_196" tooltip="WILSON MENDOZA" display="WILSON MENDOZA"/>
    <hyperlink ref="A198" r:id="rId_hyperlink_197" tooltip="NESTOR HERRERA" display="NESTOR HERRERA"/>
    <hyperlink ref="A199" r:id="rId_hyperlink_198" tooltip="NESTOR HERRERA" display="NESTOR HERRERA"/>
    <hyperlink ref="A200" r:id="rId_hyperlink_199" tooltip="NESTOR HERRERA" display="NESTOR HERRERA"/>
    <hyperlink ref="A201" r:id="rId_hyperlink_200" tooltip="NESTOR HERRERA" display="NESTOR HERRERA"/>
    <hyperlink ref="A202" r:id="rId_hyperlink_201" tooltip="NESTOR HERRERA" display="NESTOR HERRERA"/>
    <hyperlink ref="A203" r:id="rId_hyperlink_202" tooltip="NESTOR HERRERA" display="NESTOR HERRERA"/>
    <hyperlink ref="A204" r:id="rId_hyperlink_203" tooltip="NESTOR HERRERA" display="NESTOR HERRERA"/>
    <hyperlink ref="A205" r:id="rId_hyperlink_204" tooltip="Elvira Gómez" display="Elvira Gómez"/>
    <hyperlink ref="A206" r:id="rId_hyperlink_205" tooltip="Elvira Gómez" display="Elvira Gómez"/>
    <hyperlink ref="A207" r:id="rId_hyperlink_206" tooltip="Elvira Gómez" display="Elvira Gómez"/>
    <hyperlink ref="A208" r:id="rId_hyperlink_207" tooltip="Elvira Gómez" display="Elvira Gómez"/>
    <hyperlink ref="A209" r:id="rId_hyperlink_208" tooltip="Elvira Gómez" display="Elvira Gómez"/>
    <hyperlink ref="A210" r:id="rId_hyperlink_209" tooltip="Elvira Gómez" display="Elvira Gómez"/>
    <hyperlink ref="A211" r:id="rId_hyperlink_210" tooltip="Elvira Gómez" display="Elvira Gómez"/>
    <hyperlink ref="A212" r:id="rId_hyperlink_211" tooltip="Librería Hojas de Parra" display="Librería Hojas de Parra"/>
    <hyperlink ref="A213" r:id="rId_hyperlink_212" tooltip="Librería Hojas de Parra" display="Librería Hojas de Parra"/>
    <hyperlink ref="A214" r:id="rId_hyperlink_213" tooltip="Librería Hojas de Parra" display="Librería Hojas de Parra"/>
    <hyperlink ref="A215" r:id="rId_hyperlink_214" tooltip="Librería Hojas de Parra" display="Librería Hojas de Parra"/>
    <hyperlink ref="A216" r:id="rId_hyperlink_215" tooltip="Librería Hojas de Parra" display="Librería Hojas de Parra"/>
    <hyperlink ref="A217" r:id="rId_hyperlink_216" tooltip="Librería Hojas de Parra" display="Librería Hojas de Parra"/>
    <hyperlink ref="A218" r:id="rId_hyperlink_217" tooltip="Librería Hojas de Parra" display="Librería Hojas de Parra"/>
    <hyperlink ref="A219" r:id="rId_hyperlink_218" tooltip="LINA DELRIO" display="LINA DELRIO"/>
    <hyperlink ref="A220" r:id="rId_hyperlink_219" tooltip="LINA DELRIO" display="LINA DELRIO"/>
    <hyperlink ref="A221" r:id="rId_hyperlink_220" tooltip="LINA DELRIO" display="LINA DELRIO"/>
    <hyperlink ref="A222" r:id="rId_hyperlink_221" tooltip="LINA DELRIO" display="LINA DELRIO"/>
    <hyperlink ref="A223" r:id="rId_hyperlink_222" tooltip="LINA DELRIO" display="LINA DELRIO"/>
    <hyperlink ref="A224" r:id="rId_hyperlink_223" tooltip="LINA DELRIO" display="LINA DELRIO"/>
    <hyperlink ref="A225" r:id="rId_hyperlink_224" tooltip="LINA DELRIO" display="LINA DELRIO"/>
    <hyperlink ref="A226" r:id="rId_hyperlink_225" tooltip="Juvenal Marín" display="Juvenal Marín"/>
    <hyperlink ref="A227" r:id="rId_hyperlink_226" tooltip="Juvenal Marín" display="Juvenal Marín"/>
    <hyperlink ref="A228" r:id="rId_hyperlink_227" tooltip="Juvenal Marín" display="Juvenal Marín"/>
    <hyperlink ref="A229" r:id="rId_hyperlink_228" tooltip="Juvenal Marín" display="Juvenal Marín"/>
    <hyperlink ref="A230" r:id="rId_hyperlink_229" tooltip="Juvenal Marín" display="Juvenal Marín"/>
    <hyperlink ref="A231" r:id="rId_hyperlink_230" tooltip="Juvenal Marín" display="Juvenal Marín"/>
    <hyperlink ref="A232" r:id="rId_hyperlink_231" tooltip="Juvenal Marín" display="Juvenal Marín"/>
    <hyperlink ref="A233" r:id="rId_hyperlink_232" tooltip="Sonia Hurtado" display="Sonia Hurtado"/>
    <hyperlink ref="A234" r:id="rId_hyperlink_233" tooltip="Sonia Hurtado" display="Sonia Hurtado"/>
    <hyperlink ref="A235" r:id="rId_hyperlink_234" tooltip="Sonia Hurtado" display="Sonia Hurtado"/>
    <hyperlink ref="A236" r:id="rId_hyperlink_235" tooltip="Sonia Hurtado" display="Sonia Hurtado"/>
    <hyperlink ref="A237" r:id="rId_hyperlink_236" tooltip="Sonia Hurtado" display="Sonia Hurtado"/>
    <hyperlink ref="A238" r:id="rId_hyperlink_237" tooltip="Sonia Hurtado" display="Sonia Hurtado"/>
    <hyperlink ref="A239" r:id="rId_hyperlink_238" tooltip="Sonia Hurtado" display="Sonia Hurtado"/>
    <hyperlink ref="A240" r:id="rId_hyperlink_239" tooltip="Paola Roa" display="Paola Roa"/>
    <hyperlink ref="A241" r:id="rId_hyperlink_240" tooltip="Paola Roa" display="Paola Roa"/>
    <hyperlink ref="A242" r:id="rId_hyperlink_241" tooltip="Paola Roa" display="Paola Roa"/>
    <hyperlink ref="A243" r:id="rId_hyperlink_242" tooltip="Paola Roa" display="Paola Roa"/>
    <hyperlink ref="A244" r:id="rId_hyperlink_243" tooltip="Paola Roa" display="Paola Roa"/>
    <hyperlink ref="A245" r:id="rId_hyperlink_244" tooltip="Paola Roa" display="Paola Roa"/>
    <hyperlink ref="A246" r:id="rId_hyperlink_245" tooltip="Paola Roa" display="Paola Roa"/>
    <hyperlink ref="A247" r:id="rId_hyperlink_246" tooltip="Alejandra Quintero" display="Alejandra Quintero"/>
    <hyperlink ref="A248" r:id="rId_hyperlink_247" tooltip="Alejandra Quintero" display="Alejandra Quintero"/>
    <hyperlink ref="A249" r:id="rId_hyperlink_248" tooltip="Alejandra Quintero" display="Alejandra Quintero"/>
    <hyperlink ref="A250" r:id="rId_hyperlink_249" tooltip="Alejandra Quintero" display="Alejandra Quintero"/>
    <hyperlink ref="A251" r:id="rId_hyperlink_250" tooltip="Alejandra Quintero" display="Alejandra Quintero"/>
    <hyperlink ref="A252" r:id="rId_hyperlink_251" tooltip="Alejandra Quintero" display="Alejandra Quintero"/>
    <hyperlink ref="A253" r:id="rId_hyperlink_252" tooltip="Alejandra Quintero" display="Alejandra Quintero"/>
    <hyperlink ref="A254" r:id="rId_hyperlink_253" tooltip="ASOCIACION DE AMIGOS DEL MUSEO NACIONAL" display="ASOCIACION DE AMIGOS DEL MUSEO NACIONAL"/>
    <hyperlink ref="A255" r:id="rId_hyperlink_254" tooltip="ASOCIACION DE AMIGOS DEL MUSEO NACIONAL" display="ASOCIACION DE AMIGOS DEL MUSEO NACIONAL"/>
    <hyperlink ref="A256" r:id="rId_hyperlink_255" tooltip="ASOCIACION DE AMIGOS DEL MUSEO NACIONAL" display="ASOCIACION DE AMIGOS DEL MUSEO NACIONAL"/>
    <hyperlink ref="A257" r:id="rId_hyperlink_256" tooltip="ASOCIACION DE AMIGOS DEL MUSEO NACIONAL" display="ASOCIACION DE AMIGOS DEL MUSEO NACIONAL"/>
    <hyperlink ref="A258" r:id="rId_hyperlink_257" tooltip="ASOCIACION DE AMIGOS DEL MUSEO NACIONAL" display="ASOCIACION DE AMIGOS DEL MUSEO NACIONAL"/>
    <hyperlink ref="A259" r:id="rId_hyperlink_258" tooltip="ASOCIACION DE AMIGOS DEL MUSEO NACIONAL" display="ASOCIACION DE AMIGOS DEL MUSEO NACIONAL"/>
    <hyperlink ref="A260" r:id="rId_hyperlink_259" tooltip="ASOCIACION DE AMIGOS DEL MUSEO NACIONAL" display="ASOCIACION DE AMIGOS DEL MUSEO NACIONAL"/>
    <hyperlink ref="A261" r:id="rId_hyperlink_260" tooltip="Carlos Salazar" display="Carlos Salazar"/>
    <hyperlink ref="A262" r:id="rId_hyperlink_261" tooltip="Carlos Salazar" display="Carlos Salazar"/>
    <hyperlink ref="A263" r:id="rId_hyperlink_262" tooltip="Carlos Salazar" display="Carlos Salazar"/>
    <hyperlink ref="A264" r:id="rId_hyperlink_263" tooltip="Carlos Salazar" display="Carlos Salazar"/>
    <hyperlink ref="A265" r:id="rId_hyperlink_264" tooltip="Carlos Salazar" display="Carlos Salazar"/>
    <hyperlink ref="A266" r:id="rId_hyperlink_265" tooltip="Carlos Salazar" display="Carlos Salazar"/>
    <hyperlink ref="A267" r:id="rId_hyperlink_266" tooltip="Carlos Salazar" display="Carlos Salazar"/>
    <hyperlink ref="A268" r:id="rId_hyperlink_267" tooltip="CONTRABAJO LIBRO Y CAFÉ" display="CONTRABAJO LIBRO Y CAFÉ"/>
    <hyperlink ref="A269" r:id="rId_hyperlink_268" tooltip="CONTRABAJO LIBRO Y CAFÉ" display="CONTRABAJO LIBRO Y CAFÉ"/>
    <hyperlink ref="A270" r:id="rId_hyperlink_269" tooltip="CONTRABAJO LIBRO Y CAFÉ" display="CONTRABAJO LIBRO Y CAFÉ"/>
    <hyperlink ref="A271" r:id="rId_hyperlink_270" tooltip="CONTRABAJO LIBRO Y CAFÉ" display="CONTRABAJO LIBRO Y CAFÉ"/>
    <hyperlink ref="A272" r:id="rId_hyperlink_271" tooltip="CONTRABAJO LIBRO Y CAFÉ" display="CONTRABAJO LIBRO Y CAFÉ"/>
    <hyperlink ref="A273" r:id="rId_hyperlink_272" tooltip="CONTRABAJO LIBRO Y CAFÉ" display="CONTRABAJO LIBRO Y CAFÉ"/>
    <hyperlink ref="A274" r:id="rId_hyperlink_273" tooltip="CONTRABAJO LIBRO Y CAFÉ" display="CONTRABAJO LIBRO Y CAFÉ"/>
    <hyperlink ref="A275" r:id="rId_hyperlink_274" tooltip="Diego Beltrán" display="Diego Beltrán"/>
    <hyperlink ref="A276" r:id="rId_hyperlink_275" tooltip="Diego Beltrán" display="Diego Beltrán"/>
    <hyperlink ref="A277" r:id="rId_hyperlink_276" tooltip="Diego Beltrán" display="Diego Beltrán"/>
    <hyperlink ref="A278" r:id="rId_hyperlink_277" tooltip="Diego Beltrán" display="Diego Beltrán"/>
    <hyperlink ref="A279" r:id="rId_hyperlink_278" tooltip="Diego Beltrán" display="Diego Beltrán"/>
    <hyperlink ref="A280" r:id="rId_hyperlink_279" tooltip="Diego Beltrán" display="Diego Beltrán"/>
    <hyperlink ref="A281" r:id="rId_hyperlink_280" tooltip="Diego Beltrán" display="Diego Beltrán"/>
    <hyperlink ref="A282" r:id="rId_hyperlink_281" tooltip="2621 sas" display="2621 sas"/>
    <hyperlink ref="A283" r:id="rId_hyperlink_282" tooltip="2621 sas" display="2621 sas"/>
    <hyperlink ref="A284" r:id="rId_hyperlink_283" tooltip="2621 sas" display="2621 sas"/>
    <hyperlink ref="A285" r:id="rId_hyperlink_284" tooltip="2621 sas" display="2621 sas"/>
    <hyperlink ref="A286" r:id="rId_hyperlink_285" tooltip="2621 sas" display="2621 sas"/>
    <hyperlink ref="A287" r:id="rId_hyperlink_286" tooltip="2621 sas" display="2621 sas"/>
    <hyperlink ref="A288" r:id="rId_hyperlink_287" tooltip="2621 sas" display="2621 sas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2022-11-04T09:37:50-04:00</dcterms:created>
  <dcterms:modified xsi:type="dcterms:W3CDTF">2022-11-04T09:37:50-04:00</dcterms:modified>
  <dc:title>Untitled Spreadsheet</dc:title>
  <dc:description/>
  <dc:subject/>
  <cp:keywords/>
  <cp:category/>
</cp:coreProperties>
</file>